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18960" windowHeight="9585"/>
  </bookViews>
  <sheets>
    <sheet name="1.3" sheetId="1" r:id="rId1"/>
  </sheets>
  <calcPr calcId="125725" fullPrecision="0"/>
</workbook>
</file>

<file path=xl/calcChain.xml><?xml version="1.0" encoding="utf-8"?>
<calcChain xmlns="http://schemas.openxmlformats.org/spreadsheetml/2006/main">
  <c r="A2" i="1"/>
  <c r="H12"/>
  <c r="H15"/>
  <c r="I12"/>
  <c r="I15" s="1"/>
  <c r="H16"/>
  <c r="H18"/>
  <c r="H22" s="1"/>
  <c r="I18"/>
  <c r="I21"/>
  <c r="H24"/>
  <c r="I24"/>
  <c r="H27"/>
  <c r="I27"/>
  <c r="H28"/>
  <c r="H30"/>
  <c r="I30"/>
  <c r="I33"/>
  <c r="H33"/>
  <c r="H34"/>
  <c r="H36"/>
  <c r="H39" s="1"/>
  <c r="I36"/>
  <c r="I39"/>
  <c r="H40" l="1"/>
  <c r="H41" s="1"/>
  <c r="H42" s="1"/>
  <c r="H21"/>
</calcChain>
</file>

<file path=xl/sharedStrings.xml><?xml version="1.0" encoding="utf-8"?>
<sst xmlns="http://schemas.openxmlformats.org/spreadsheetml/2006/main" count="96" uniqueCount="42">
  <si>
    <t>Приложение к отчету об исполнении муниципального задания на оказание (выполнение) муниципальных услуг (работ) города Омска</t>
  </si>
  <si>
    <t>Порядковый номер</t>
  </si>
  <si>
    <t>Наименование муниципальной услуги (работы)</t>
  </si>
  <si>
    <t>Наименование показателя</t>
  </si>
  <si>
    <t>Методика расчета</t>
  </si>
  <si>
    <t>Единица измерения муниципальной услуги (работы)</t>
  </si>
  <si>
    <t>Показатели, характеризующие качество</t>
  </si>
  <si>
    <t>С начала года</t>
  </si>
  <si>
    <t>За отчетный период</t>
  </si>
  <si>
    <r>
      <t>Значение, утвержденное в муниципальном задании на отчетный период (П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)</t>
    </r>
  </si>
  <si>
    <t>процент</t>
  </si>
  <si>
    <t>х</t>
  </si>
  <si>
    <t>Отклонение фактического от утвержденного значения</t>
  </si>
  <si>
    <r>
      <t>Оценка i-го показателя качества оказания муниципальной услуги (Окп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)</t>
    </r>
  </si>
  <si>
    <t>x</t>
  </si>
  <si>
    <r>
      <t>Среднеарифметическое значение суммы показателей качества в целом по муниципальной услуге (О</t>
    </r>
    <r>
      <rPr>
        <vertAlign val="subscript"/>
        <sz val="10"/>
        <color indexed="8"/>
        <rFont val="Times New Roman"/>
        <family val="1"/>
        <charset val="204"/>
      </rPr>
      <t>вп</t>
    </r>
    <r>
      <rPr>
        <sz val="10"/>
        <color indexed="8"/>
        <rFont val="Times New Roman"/>
        <family val="1"/>
        <charset val="204"/>
      </rPr>
      <t>)</t>
    </r>
  </si>
  <si>
    <t>1.3</t>
  </si>
  <si>
    <t>Код вида экономической деятельности (код ОКВЭД)</t>
  </si>
  <si>
    <t>80.10.2</t>
  </si>
  <si>
    <t xml:space="preserve">Уровень освоения обучающимися основной общеобразовательной программы НОО по завершении уровня НОО </t>
  </si>
  <si>
    <t>N2 - общее количество обучающихся НОО</t>
  </si>
  <si>
    <r>
      <t>Фактическое значение за отчетный период (Ф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), (N1 / N2  x 100)</t>
    </r>
  </si>
  <si>
    <t>Полнота реализации основной общеобразовательной программы НОО</t>
  </si>
  <si>
    <t>N1 - количество реализованных часов  по предмету</t>
  </si>
  <si>
    <t>N2 - общее количество часов по предмету  в соответствии с утвержденным учебным планом Учреждения (в инвариантной части учебного плана Учреждения)</t>
  </si>
  <si>
    <t>Уровень соответствия учебного плана общеобразовательного учреждения требованиям федерального базисного учебного плана</t>
  </si>
  <si>
    <t>N1- количество предметов учебного плана Учреждения из перечня обязательных для изучения в ФБУП</t>
  </si>
  <si>
    <t>N2 - общее количество предметов учебного плана Учреждения из перечня обязательных для изучения в ФБУП для уровня НОО</t>
  </si>
  <si>
    <t>Доля родителей (законных представителей), удовлетворенных условиями и качеством предоставляемой услуги</t>
  </si>
  <si>
    <t>N1- число родителей (законных представителей) обучающихся, оценивающих положительно условия и качество предоставляемой услуги</t>
  </si>
  <si>
    <t>N2 - общее число опрошенных родителей (законных представителей) обучающихся (не менее 61%)</t>
  </si>
  <si>
    <t>не менее 50</t>
  </si>
  <si>
    <t>N1 - количество своевременно исполненных предписаний</t>
  </si>
  <si>
    <t>N2 - общее количество выданных предписаний</t>
  </si>
  <si>
    <t>Реализация основных общеобразовательных программ начального общего образования</t>
  </si>
  <si>
    <t>N1 - количество обучающихся выполнивших экзаменационную работу не ниже оценки "удовлетворительно"</t>
  </si>
  <si>
    <r>
  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(</t>
    </r>
    <r>
      <rPr>
        <sz val="10"/>
        <color indexed="10"/>
        <rFont val="Times New Roman"/>
        <family val="1"/>
        <charset val="204"/>
      </rPr>
      <t>в случае отсутствия предписаний формула не применяется</t>
    </r>
    <r>
      <rPr>
        <sz val="10"/>
        <color indexed="8"/>
        <rFont val="Times New Roman"/>
        <family val="1"/>
        <charset val="204"/>
      </rPr>
      <t>)</t>
    </r>
  </si>
  <si>
    <t xml:space="preserve">Итоговая оценка (О) </t>
  </si>
  <si>
    <r>
      <t>O = Овп - (Овп - К</t>
    </r>
    <r>
      <rPr>
        <sz val="9"/>
        <color indexed="8"/>
        <rFont val="Times New Roman"/>
        <family val="1"/>
        <charset val="204"/>
      </rPr>
      <t>ж</t>
    </r>
    <r>
      <rPr>
        <sz val="10"/>
        <color indexed="8"/>
        <rFont val="Times New Roman"/>
        <family val="1"/>
        <charset val="204"/>
      </rPr>
      <t>*0,05)</t>
    </r>
  </si>
  <si>
    <t>Кж - количество поступивших в отчетном периоде обоснованных жалоб</t>
  </si>
  <si>
    <t xml:space="preserve">Показатели качества муниципальной услуги </t>
  </si>
  <si>
    <t>БОУ г. Омска "Гимназия № 115"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</si>
</sst>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8"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6">
    <xf numFmtId="0" fontId="0" fillId="0" borderId="0" xfId="0"/>
    <xf numFmtId="0" fontId="21" fillId="0" borderId="0" xfId="36" applyFont="1"/>
    <xf numFmtId="0" fontId="1" fillId="0" borderId="0" xfId="36" applyFont="1" applyAlignment="1">
      <alignment horizontal="center" vertical="center"/>
    </xf>
    <xf numFmtId="0" fontId="1" fillId="0" borderId="0" xfId="36" applyFont="1"/>
    <xf numFmtId="0" fontId="1" fillId="0" borderId="0" xfId="36" applyFont="1" applyAlignment="1">
      <alignment vertical="top" wrapText="1"/>
    </xf>
    <xf numFmtId="0" fontId="22" fillId="0" borderId="0" xfId="0" applyFont="1"/>
    <xf numFmtId="0" fontId="1" fillId="0" borderId="10" xfId="36" applyFont="1" applyBorder="1" applyAlignment="1">
      <alignment horizontal="center" vertical="top" wrapText="1"/>
    </xf>
    <xf numFmtId="0" fontId="1" fillId="0" borderId="11" xfId="36" applyFont="1" applyBorder="1" applyAlignment="1">
      <alignment horizontal="center" vertical="center" wrapText="1"/>
    </xf>
    <xf numFmtId="0" fontId="1" fillId="0" borderId="12" xfId="36" applyFont="1" applyBorder="1" applyAlignment="1">
      <alignment horizontal="center" vertical="top" wrapText="1"/>
    </xf>
    <xf numFmtId="0" fontId="1" fillId="0" borderId="12" xfId="36" applyFont="1" applyBorder="1" applyAlignment="1">
      <alignment horizontal="center" vertical="center" wrapText="1"/>
    </xf>
    <xf numFmtId="0" fontId="1" fillId="0" borderId="13" xfId="36" applyFont="1" applyBorder="1" applyAlignment="1">
      <alignment horizontal="center" vertical="center" wrapText="1"/>
    </xf>
    <xf numFmtId="164" fontId="1" fillId="0" borderId="13" xfId="36" applyNumberFormat="1" applyFont="1" applyBorder="1" applyAlignment="1">
      <alignment horizontal="center" vertical="center"/>
    </xf>
    <xf numFmtId="164" fontId="1" fillId="0" borderId="14" xfId="36" applyNumberFormat="1" applyFont="1" applyBorder="1" applyAlignment="1">
      <alignment horizontal="center" vertical="center"/>
    </xf>
    <xf numFmtId="164" fontId="1" fillId="24" borderId="11" xfId="36" applyNumberFormat="1" applyFont="1" applyFill="1" applyBorder="1" applyAlignment="1">
      <alignment horizontal="center" vertical="center"/>
    </xf>
    <xf numFmtId="164" fontId="1" fillId="24" borderId="15" xfId="36" applyNumberFormat="1" applyFont="1" applyFill="1" applyBorder="1" applyAlignment="1">
      <alignment horizontal="center" vertical="center"/>
    </xf>
    <xf numFmtId="0" fontId="1" fillId="0" borderId="16" xfId="36" applyFont="1" applyBorder="1" applyAlignment="1">
      <alignment horizontal="left" vertical="top" wrapText="1"/>
    </xf>
    <xf numFmtId="0" fontId="1" fillId="0" borderId="17" xfId="36" applyFont="1" applyBorder="1" applyAlignment="1">
      <alignment horizontal="left" vertical="top" wrapText="1"/>
    </xf>
    <xf numFmtId="164" fontId="1" fillId="24" borderId="18" xfId="36" applyNumberFormat="1" applyFont="1" applyFill="1" applyBorder="1" applyAlignment="1">
      <alignment horizontal="center" vertical="center"/>
    </xf>
    <xf numFmtId="0" fontId="1" fillId="0" borderId="16" xfId="36" applyFont="1" applyBorder="1" applyAlignment="1">
      <alignment vertical="top" wrapText="1"/>
    </xf>
    <xf numFmtId="0" fontId="1" fillId="0" borderId="17" xfId="36" applyFont="1" applyBorder="1" applyAlignment="1">
      <alignment horizontal="left" vertical="center" wrapText="1"/>
    </xf>
    <xf numFmtId="164" fontId="1" fillId="24" borderId="19" xfId="36" applyNumberFormat="1" applyFont="1" applyFill="1" applyBorder="1" applyAlignment="1">
      <alignment horizontal="center" vertical="center"/>
    </xf>
    <xf numFmtId="164" fontId="1" fillId="0" borderId="13" xfId="36" applyNumberFormat="1" applyFont="1" applyBorder="1" applyAlignment="1" applyProtection="1">
      <alignment horizontal="center" vertical="center"/>
      <protection locked="0"/>
    </xf>
    <xf numFmtId="164" fontId="1" fillId="0" borderId="14" xfId="36" applyNumberFormat="1" applyFont="1" applyBorder="1" applyAlignment="1" applyProtection="1">
      <alignment horizontal="center" vertical="center"/>
      <protection locked="0"/>
    </xf>
    <xf numFmtId="164" fontId="1" fillId="0" borderId="11" xfId="36" applyNumberFormat="1" applyFont="1" applyBorder="1" applyAlignment="1" applyProtection="1">
      <alignment horizontal="center" vertical="center"/>
      <protection locked="0"/>
    </xf>
    <xf numFmtId="164" fontId="1" fillId="0" borderId="15" xfId="36" applyNumberFormat="1" applyFont="1" applyBorder="1" applyAlignment="1" applyProtection="1">
      <alignment horizontal="center" vertical="center"/>
      <protection locked="0"/>
    </xf>
    <xf numFmtId="0" fontId="1" fillId="0" borderId="20" xfId="36" applyNumberFormat="1" applyFont="1" applyBorder="1" applyAlignment="1">
      <alignment horizontal="center" vertical="center"/>
    </xf>
    <xf numFmtId="0" fontId="1" fillId="0" borderId="19" xfId="36" applyNumberFormat="1" applyFont="1" applyBorder="1" applyAlignment="1">
      <alignment horizontal="center" vertical="center" wrapText="1"/>
    </xf>
    <xf numFmtId="0" fontId="1" fillId="0" borderId="11" xfId="36" applyNumberFormat="1" applyFont="1" applyBorder="1" applyAlignment="1">
      <alignment horizontal="center" vertical="center" wrapText="1"/>
    </xf>
    <xf numFmtId="0" fontId="1" fillId="0" borderId="18" xfId="36" applyNumberFormat="1" applyFont="1" applyBorder="1" applyAlignment="1">
      <alignment horizontal="center" vertical="center" wrapText="1"/>
    </xf>
    <xf numFmtId="0" fontId="1" fillId="0" borderId="21" xfId="36" applyFont="1" applyBorder="1" applyAlignment="1">
      <alignment horizontal="center" vertical="center" wrapText="1"/>
    </xf>
    <xf numFmtId="0" fontId="1" fillId="0" borderId="22" xfId="36" applyNumberFormat="1" applyFont="1" applyBorder="1" applyAlignment="1">
      <alignment horizontal="center" vertical="center" wrapText="1"/>
    </xf>
    <xf numFmtId="0" fontId="23" fillId="0" borderId="0" xfId="36" applyFont="1" applyAlignment="1">
      <alignment horizontal="center" vertical="center"/>
    </xf>
    <xf numFmtId="0" fontId="1" fillId="0" borderId="23" xfId="36" applyFont="1" applyBorder="1" applyAlignment="1">
      <alignment horizontal="center" vertical="top" wrapText="1"/>
    </xf>
    <xf numFmtId="0" fontId="22" fillId="0" borderId="16" xfId="0" applyFont="1" applyBorder="1"/>
    <xf numFmtId="164" fontId="26" fillId="24" borderId="11" xfId="36" applyNumberFormat="1" applyFont="1" applyFill="1" applyBorder="1" applyAlignment="1">
      <alignment horizontal="center" vertical="center"/>
    </xf>
    <xf numFmtId="164" fontId="26" fillId="0" borderId="11" xfId="36" applyNumberFormat="1" applyFont="1" applyBorder="1" applyAlignment="1" applyProtection="1">
      <alignment horizontal="center" vertical="center"/>
      <protection locked="0"/>
    </xf>
    <xf numFmtId="164" fontId="26" fillId="24" borderId="11" xfId="36" applyNumberFormat="1" applyFont="1" applyFill="1" applyBorder="1" applyAlignment="1" applyProtection="1">
      <alignment horizontal="center" vertical="center"/>
      <protection locked="0"/>
    </xf>
    <xf numFmtId="0" fontId="26" fillId="0" borderId="11" xfId="36" applyNumberFormat="1" applyFont="1" applyBorder="1" applyAlignment="1" applyProtection="1">
      <alignment horizontal="center" vertical="center"/>
    </xf>
    <xf numFmtId="0" fontId="27" fillId="0" borderId="0" xfId="36" applyFont="1"/>
    <xf numFmtId="164" fontId="1" fillId="0" borderId="19" xfId="36" applyNumberFormat="1" applyFont="1" applyFill="1" applyBorder="1" applyAlignment="1" applyProtection="1">
      <alignment horizontal="center" vertical="center"/>
      <protection locked="0"/>
    </xf>
    <xf numFmtId="0" fontId="1" fillId="0" borderId="16" xfId="36" applyFont="1" applyBorder="1" applyAlignment="1">
      <alignment horizontal="center" vertical="center" wrapText="1"/>
    </xf>
    <xf numFmtId="0" fontId="1" fillId="0" borderId="17" xfId="36" applyFont="1" applyBorder="1" applyAlignment="1">
      <alignment horizontal="center" vertical="center" wrapText="1"/>
    </xf>
    <xf numFmtId="0" fontId="1" fillId="0" borderId="12" xfId="36" applyFont="1" applyBorder="1" applyAlignment="1">
      <alignment horizontal="center" vertical="top" wrapText="1"/>
    </xf>
    <xf numFmtId="0" fontId="1" fillId="0" borderId="24" xfId="36" applyFont="1" applyBorder="1" applyAlignment="1">
      <alignment horizontal="center" vertical="top" wrapText="1"/>
    </xf>
    <xf numFmtId="0" fontId="1" fillId="0" borderId="19" xfId="36" applyFont="1" applyBorder="1" applyAlignment="1">
      <alignment horizontal="center" vertical="top" wrapText="1"/>
    </xf>
    <xf numFmtId="0" fontId="1" fillId="0" borderId="12" xfId="36" applyFont="1" applyBorder="1" applyAlignment="1">
      <alignment horizontal="left" vertical="top" wrapText="1"/>
    </xf>
    <xf numFmtId="0" fontId="1" fillId="0" borderId="24" xfId="36" applyFont="1" applyBorder="1" applyAlignment="1">
      <alignment horizontal="left" vertical="top" wrapText="1"/>
    </xf>
    <xf numFmtId="0" fontId="1" fillId="0" borderId="19" xfId="36" applyFont="1" applyBorder="1" applyAlignment="1">
      <alignment horizontal="left" vertical="top" wrapText="1"/>
    </xf>
    <xf numFmtId="0" fontId="1" fillId="0" borderId="25" xfId="36" applyFont="1" applyBorder="1" applyAlignment="1">
      <alignment horizontal="left" vertical="top" wrapText="1"/>
    </xf>
    <xf numFmtId="0" fontId="1" fillId="0" borderId="17" xfId="36" applyFont="1" applyBorder="1" applyAlignment="1">
      <alignment horizontal="left" vertical="top" wrapText="1"/>
    </xf>
    <xf numFmtId="0" fontId="1" fillId="0" borderId="26" xfId="36" applyFont="1" applyBorder="1" applyAlignment="1">
      <alignment horizontal="left" vertical="top" wrapText="1"/>
    </xf>
    <xf numFmtId="0" fontId="1" fillId="0" borderId="18" xfId="36" applyFont="1" applyBorder="1" applyAlignment="1">
      <alignment horizontal="left" vertical="top" wrapText="1"/>
    </xf>
    <xf numFmtId="0" fontId="1" fillId="0" borderId="13" xfId="36" applyFont="1" applyBorder="1" applyAlignment="1">
      <alignment vertical="center" wrapText="1"/>
    </xf>
    <xf numFmtId="0" fontId="1" fillId="0" borderId="11" xfId="36" applyFont="1" applyBorder="1" applyAlignment="1">
      <alignment horizontal="left" vertical="top" wrapText="1"/>
    </xf>
    <xf numFmtId="0" fontId="1" fillId="0" borderId="0" xfId="36" applyFont="1" applyAlignment="1">
      <alignment horizontal="left" vertical="top" wrapText="1"/>
    </xf>
    <xf numFmtId="0" fontId="1" fillId="0" borderId="27" xfId="36" applyFont="1" applyBorder="1" applyAlignment="1">
      <alignment vertical="top" wrapText="1"/>
    </xf>
    <xf numFmtId="0" fontId="1" fillId="0" borderId="28" xfId="36" applyFont="1" applyBorder="1" applyAlignment="1">
      <alignment vertical="top" wrapText="1"/>
    </xf>
    <xf numFmtId="0" fontId="1" fillId="0" borderId="29" xfId="36" applyFont="1" applyBorder="1" applyAlignment="1">
      <alignment vertical="top" wrapText="1"/>
    </xf>
    <xf numFmtId="0" fontId="1" fillId="0" borderId="13" xfId="36" applyFont="1" applyBorder="1" applyAlignment="1">
      <alignment horizontal="center" vertical="center" wrapText="1"/>
    </xf>
    <xf numFmtId="0" fontId="1" fillId="0" borderId="14" xfId="36" applyFont="1" applyBorder="1" applyAlignment="1">
      <alignment horizontal="center" vertical="center" wrapText="1"/>
    </xf>
    <xf numFmtId="0" fontId="1" fillId="0" borderId="15" xfId="36" applyFont="1" applyBorder="1" applyAlignment="1">
      <alignment horizontal="center" vertical="center" wrapText="1"/>
    </xf>
    <xf numFmtId="0" fontId="1" fillId="0" borderId="13" xfId="36" applyFont="1" applyBorder="1" applyAlignment="1">
      <alignment horizontal="center" vertical="top" wrapText="1"/>
    </xf>
    <xf numFmtId="0" fontId="1" fillId="0" borderId="11" xfId="36" applyFont="1" applyBorder="1" applyAlignment="1">
      <alignment horizontal="center" vertical="top" wrapText="1"/>
    </xf>
    <xf numFmtId="0" fontId="1" fillId="0" borderId="11" xfId="36" applyFont="1" applyBorder="1" applyAlignment="1">
      <alignment horizontal="center" vertical="center" wrapText="1"/>
    </xf>
    <xf numFmtId="0" fontId="1" fillId="0" borderId="30" xfId="36" applyFont="1" applyBorder="1" applyAlignment="1">
      <alignment vertical="center" wrapText="1"/>
    </xf>
    <xf numFmtId="0" fontId="1" fillId="0" borderId="31" xfId="36" applyFont="1" applyBorder="1" applyAlignment="1">
      <alignment vertical="center" wrapText="1"/>
    </xf>
    <xf numFmtId="0" fontId="1" fillId="0" borderId="32" xfId="36" applyFont="1" applyBorder="1" applyAlignment="1">
      <alignment horizontal="center" vertical="top" wrapText="1"/>
    </xf>
    <xf numFmtId="0" fontId="21" fillId="0" borderId="0" xfId="36" applyFont="1" applyFill="1" applyAlignment="1">
      <alignment horizontal="left"/>
    </xf>
    <xf numFmtId="0" fontId="23" fillId="0" borderId="0" xfId="36" applyFont="1" applyAlignment="1">
      <alignment horizontal="center"/>
    </xf>
    <xf numFmtId="0" fontId="1" fillId="0" borderId="33" xfId="36" applyFont="1" applyBorder="1" applyAlignment="1">
      <alignment horizontal="center" vertical="top" wrapText="1"/>
    </xf>
    <xf numFmtId="0" fontId="1" fillId="0" borderId="27" xfId="36" applyFont="1" applyBorder="1" applyAlignment="1">
      <alignment horizontal="center" vertical="top" wrapText="1"/>
    </xf>
    <xf numFmtId="0" fontId="1" fillId="0" borderId="34" xfId="36" applyFont="1" applyBorder="1" applyAlignment="1">
      <alignment horizontal="center" vertical="top" wrapText="1"/>
    </xf>
    <xf numFmtId="0" fontId="1" fillId="0" borderId="28" xfId="36" applyFont="1" applyBorder="1" applyAlignment="1">
      <alignment horizontal="center" vertical="top" wrapText="1"/>
    </xf>
    <xf numFmtId="0" fontId="1" fillId="0" borderId="35" xfId="36" applyFont="1" applyBorder="1" applyAlignment="1">
      <alignment horizontal="center" vertical="top" wrapText="1"/>
    </xf>
    <xf numFmtId="0" fontId="1" fillId="0" borderId="31" xfId="36" applyFont="1" applyBorder="1" applyAlignment="1">
      <alignment horizontal="center" vertical="top" wrapText="1"/>
    </xf>
    <xf numFmtId="0" fontId="1" fillId="0" borderId="36" xfId="36" applyFont="1" applyBorder="1" applyAlignment="1">
      <alignment horizontal="center" vertical="top" wrapText="1"/>
    </xf>
    <xf numFmtId="0" fontId="1" fillId="0" borderId="10" xfId="36" applyFont="1" applyBorder="1" applyAlignment="1">
      <alignment horizontal="center" vertical="top" wrapText="1"/>
    </xf>
    <xf numFmtId="0" fontId="1" fillId="0" borderId="37" xfId="36" applyFont="1" applyBorder="1" applyAlignment="1">
      <alignment horizontal="center" vertical="top" wrapText="1"/>
    </xf>
    <xf numFmtId="0" fontId="1" fillId="0" borderId="38" xfId="36" applyFont="1" applyBorder="1" applyAlignment="1">
      <alignment horizontal="center" vertical="top" wrapText="1"/>
    </xf>
    <xf numFmtId="0" fontId="1" fillId="0" borderId="25" xfId="36" applyFont="1" applyBorder="1" applyAlignment="1">
      <alignment horizontal="center" vertical="top" wrapText="1"/>
    </xf>
    <xf numFmtId="0" fontId="1" fillId="0" borderId="17" xfId="36" applyFont="1" applyBorder="1" applyAlignment="1">
      <alignment horizontal="center" vertical="top" wrapText="1"/>
    </xf>
    <xf numFmtId="49" fontId="1" fillId="0" borderId="12" xfId="36" applyNumberFormat="1" applyFont="1" applyBorder="1" applyAlignment="1">
      <alignment horizontal="center" vertical="top" wrapText="1"/>
    </xf>
    <xf numFmtId="49" fontId="1" fillId="0" borderId="24" xfId="36" applyNumberFormat="1" applyFont="1" applyBorder="1" applyAlignment="1">
      <alignment horizontal="center" vertical="top" wrapText="1"/>
    </xf>
    <xf numFmtId="49" fontId="1" fillId="0" borderId="19" xfId="36" applyNumberFormat="1" applyFont="1" applyBorder="1" applyAlignment="1">
      <alignment horizontal="center" vertical="top" wrapText="1"/>
    </xf>
    <xf numFmtId="0" fontId="1" fillId="0" borderId="12" xfId="36" applyFont="1" applyBorder="1" applyAlignment="1">
      <alignment horizontal="center" vertical="center"/>
    </xf>
    <xf numFmtId="0" fontId="1" fillId="0" borderId="19" xfId="36" applyFont="1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L43"/>
  <sheetViews>
    <sheetView tabSelected="1" zoomScaleNormal="100" workbookViewId="0"/>
  </sheetViews>
  <sheetFormatPr defaultRowHeight="15"/>
  <cols>
    <col min="1" max="1" width="6" style="5" customWidth="1"/>
    <col min="2" max="2" width="21.140625" style="5" customWidth="1"/>
    <col min="3" max="3" width="10.5703125" style="5" customWidth="1"/>
    <col min="4" max="4" width="19.85546875" style="5" customWidth="1"/>
    <col min="5" max="5" width="5" style="5" customWidth="1"/>
    <col min="6" max="6" width="45.5703125" style="5" customWidth="1"/>
    <col min="7" max="7" width="11.7109375" style="5" customWidth="1"/>
    <col min="8" max="8" width="12" style="5" customWidth="1"/>
    <col min="9" max="9" width="11.140625" style="5" customWidth="1"/>
    <col min="10" max="16384" width="9.140625" style="5"/>
  </cols>
  <sheetData>
    <row r="2" spans="1:12" ht="54" customHeight="1">
      <c r="A2" s="31" t="str">
        <f>"4. МУ 1.3.  Реализация основных общеобразовательных программ начального общего образования"</f>
        <v>4. МУ 1.3.  Реализация основных общеобразовательных программ начального общего образования</v>
      </c>
      <c r="B2" s="3"/>
      <c r="C2" s="3"/>
      <c r="D2" s="3"/>
      <c r="F2" s="4"/>
      <c r="G2" s="54" t="s">
        <v>0</v>
      </c>
      <c r="H2" s="54"/>
      <c r="I2" s="54"/>
      <c r="J2" s="4"/>
      <c r="K2" s="4"/>
      <c r="L2" s="4"/>
    </row>
    <row r="3" spans="1:12" ht="17.25" customHeight="1">
      <c r="A3" s="2"/>
      <c r="B3" s="3"/>
      <c r="C3" s="3"/>
      <c r="D3" s="3"/>
      <c r="F3" s="4"/>
      <c r="G3" s="4"/>
      <c r="H3" s="4"/>
      <c r="I3" s="4"/>
      <c r="J3" s="4"/>
      <c r="K3" s="4"/>
      <c r="L3" s="4"/>
    </row>
    <row r="4" spans="1:12" ht="18.75">
      <c r="A4" s="67" t="s">
        <v>40</v>
      </c>
      <c r="B4" s="67"/>
      <c r="C4" s="67"/>
      <c r="D4" s="67"/>
      <c r="E4" s="67"/>
      <c r="F4" s="67"/>
      <c r="G4" s="38"/>
      <c r="H4" s="3"/>
      <c r="I4" s="3"/>
      <c r="J4" s="3"/>
      <c r="K4" s="3"/>
      <c r="L4" s="3"/>
    </row>
    <row r="5" spans="1:12" ht="18.75">
      <c r="A5" s="1"/>
      <c r="B5" s="3"/>
      <c r="C5" s="3"/>
      <c r="D5" s="68" t="s">
        <v>41</v>
      </c>
      <c r="E5" s="68"/>
      <c r="F5" s="68"/>
      <c r="G5" s="3"/>
      <c r="H5" s="3"/>
      <c r="I5" s="3"/>
      <c r="J5" s="3"/>
      <c r="K5" s="3"/>
      <c r="L5" s="3"/>
    </row>
    <row r="6" spans="1:12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customHeight="1">
      <c r="A7" s="77" t="s">
        <v>1</v>
      </c>
      <c r="B7" s="79" t="s">
        <v>2</v>
      </c>
      <c r="C7" s="66" t="s">
        <v>17</v>
      </c>
      <c r="D7" s="61" t="s">
        <v>3</v>
      </c>
      <c r="E7" s="69" t="s">
        <v>4</v>
      </c>
      <c r="F7" s="70"/>
      <c r="G7" s="61" t="s">
        <v>5</v>
      </c>
      <c r="H7" s="58" t="s">
        <v>6</v>
      </c>
      <c r="I7" s="59"/>
      <c r="J7" s="3"/>
      <c r="K7" s="3"/>
      <c r="L7" s="3"/>
    </row>
    <row r="8" spans="1:12" ht="26.25" customHeight="1">
      <c r="A8" s="78"/>
      <c r="B8" s="80"/>
      <c r="C8" s="43"/>
      <c r="D8" s="62"/>
      <c r="E8" s="71"/>
      <c r="F8" s="72"/>
      <c r="G8" s="62"/>
      <c r="H8" s="63" t="s">
        <v>7</v>
      </c>
      <c r="I8" s="60" t="s">
        <v>8</v>
      </c>
      <c r="J8" s="3"/>
      <c r="K8" s="3"/>
      <c r="L8" s="3"/>
    </row>
    <row r="9" spans="1:12" ht="24.75" customHeight="1">
      <c r="A9" s="78"/>
      <c r="B9" s="80"/>
      <c r="C9" s="44"/>
      <c r="D9" s="62"/>
      <c r="E9" s="73"/>
      <c r="F9" s="74"/>
      <c r="G9" s="62"/>
      <c r="H9" s="63"/>
      <c r="I9" s="60"/>
      <c r="J9" s="3"/>
      <c r="K9" s="3"/>
      <c r="L9" s="3"/>
    </row>
    <row r="10" spans="1:12" ht="15.75" thickBot="1">
      <c r="A10" s="32">
        <v>1</v>
      </c>
      <c r="B10" s="6">
        <v>2</v>
      </c>
      <c r="C10" s="6">
        <v>3</v>
      </c>
      <c r="D10" s="8">
        <v>4</v>
      </c>
      <c r="E10" s="75">
        <v>5</v>
      </c>
      <c r="F10" s="76"/>
      <c r="G10" s="9">
        <v>6</v>
      </c>
      <c r="H10" s="9">
        <v>7</v>
      </c>
      <c r="I10" s="29">
        <v>8</v>
      </c>
      <c r="J10" s="3"/>
      <c r="K10" s="3"/>
      <c r="L10" s="3"/>
    </row>
    <row r="11" spans="1:12" ht="33" customHeight="1">
      <c r="A11" s="81" t="s">
        <v>16</v>
      </c>
      <c r="B11" s="45" t="s">
        <v>34</v>
      </c>
      <c r="C11" s="42" t="s">
        <v>18</v>
      </c>
      <c r="D11" s="55" t="s">
        <v>19</v>
      </c>
      <c r="E11" s="52" t="s">
        <v>9</v>
      </c>
      <c r="F11" s="52"/>
      <c r="G11" s="10" t="s">
        <v>10</v>
      </c>
      <c r="H11" s="21">
        <v>99.5</v>
      </c>
      <c r="I11" s="22">
        <v>99.5</v>
      </c>
      <c r="J11" s="3"/>
      <c r="K11" s="3"/>
      <c r="L11" s="3"/>
    </row>
    <row r="12" spans="1:12" ht="18" customHeight="1">
      <c r="A12" s="82"/>
      <c r="B12" s="46"/>
      <c r="C12" s="43"/>
      <c r="D12" s="56"/>
      <c r="E12" s="53" t="s">
        <v>21</v>
      </c>
      <c r="F12" s="53"/>
      <c r="G12" s="7" t="s">
        <v>10</v>
      </c>
      <c r="H12" s="13">
        <f>IF(H13=0,0,ROUND(H13/H14*100,2))</f>
        <v>100</v>
      </c>
      <c r="I12" s="14">
        <f>IF(I13=0,0,ROUND(I13/I14*100,2))</f>
        <v>100</v>
      </c>
      <c r="J12" s="3"/>
      <c r="K12" s="3"/>
      <c r="L12" s="3"/>
    </row>
    <row r="13" spans="1:12" ht="39" customHeight="1">
      <c r="A13" s="82"/>
      <c r="B13" s="46"/>
      <c r="C13" s="43"/>
      <c r="D13" s="56"/>
      <c r="E13" s="15"/>
      <c r="F13" s="16" t="s">
        <v>35</v>
      </c>
      <c r="G13" s="27" t="s">
        <v>11</v>
      </c>
      <c r="H13" s="23">
        <v>106</v>
      </c>
      <c r="I13" s="24">
        <v>106</v>
      </c>
      <c r="J13" s="3"/>
      <c r="K13" s="3"/>
      <c r="L13" s="3"/>
    </row>
    <row r="14" spans="1:12" ht="16.5" customHeight="1">
      <c r="A14" s="82"/>
      <c r="B14" s="46"/>
      <c r="C14" s="43"/>
      <c r="D14" s="56"/>
      <c r="E14" s="15"/>
      <c r="F14" s="16" t="s">
        <v>20</v>
      </c>
      <c r="G14" s="27" t="s">
        <v>11</v>
      </c>
      <c r="H14" s="23">
        <v>106</v>
      </c>
      <c r="I14" s="24">
        <v>106</v>
      </c>
      <c r="J14" s="3"/>
      <c r="K14" s="3"/>
      <c r="L14" s="3"/>
    </row>
    <row r="15" spans="1:12" ht="15.75" customHeight="1">
      <c r="A15" s="82"/>
      <c r="B15" s="46"/>
      <c r="C15" s="43"/>
      <c r="D15" s="56"/>
      <c r="E15" s="53" t="s">
        <v>12</v>
      </c>
      <c r="F15" s="53"/>
      <c r="G15" s="7" t="s">
        <v>10</v>
      </c>
      <c r="H15" s="13">
        <f>H12-H11</f>
        <v>0.5</v>
      </c>
      <c r="I15" s="14">
        <f>I12-I11</f>
        <v>0.5</v>
      </c>
      <c r="J15" s="3"/>
      <c r="K15" s="3"/>
      <c r="L15" s="3"/>
    </row>
    <row r="16" spans="1:12" ht="27.75" customHeight="1" thickBot="1">
      <c r="A16" s="82"/>
      <c r="B16" s="46"/>
      <c r="C16" s="43"/>
      <c r="D16" s="57"/>
      <c r="E16" s="51" t="s">
        <v>13</v>
      </c>
      <c r="F16" s="51"/>
      <c r="G16" s="28" t="s">
        <v>14</v>
      </c>
      <c r="H16" s="17">
        <f>IF(H12&gt;=H11,1,0)</f>
        <v>1</v>
      </c>
      <c r="I16" s="25" t="s">
        <v>11</v>
      </c>
      <c r="J16" s="3"/>
      <c r="K16" s="3"/>
      <c r="L16" s="3"/>
    </row>
    <row r="17" spans="1:12" ht="27.75" customHeight="1">
      <c r="A17" s="82"/>
      <c r="B17" s="46"/>
      <c r="C17" s="43"/>
      <c r="D17" s="48" t="s">
        <v>22</v>
      </c>
      <c r="E17" s="52" t="s">
        <v>9</v>
      </c>
      <c r="F17" s="52"/>
      <c r="G17" s="10" t="s">
        <v>10</v>
      </c>
      <c r="H17" s="21">
        <v>86.8</v>
      </c>
      <c r="I17" s="22">
        <v>86.8</v>
      </c>
      <c r="J17" s="3"/>
      <c r="K17" s="3"/>
      <c r="L17" s="3"/>
    </row>
    <row r="18" spans="1:12" ht="15" customHeight="1">
      <c r="A18" s="82"/>
      <c r="B18" s="46"/>
      <c r="C18" s="43"/>
      <c r="D18" s="49"/>
      <c r="E18" s="53" t="s">
        <v>21</v>
      </c>
      <c r="F18" s="53"/>
      <c r="G18" s="7" t="s">
        <v>10</v>
      </c>
      <c r="H18" s="13">
        <f>IF(H19=0,0,ROUND(H19/H20*100,2))</f>
        <v>100</v>
      </c>
      <c r="I18" s="14">
        <f>IF(I19=0,0,ROUND(I19/I20*100,2))</f>
        <v>100</v>
      </c>
      <c r="J18" s="3"/>
      <c r="K18" s="3"/>
      <c r="L18" s="3"/>
    </row>
    <row r="19" spans="1:12" ht="13.5" customHeight="1">
      <c r="A19" s="82"/>
      <c r="B19" s="46"/>
      <c r="C19" s="43"/>
      <c r="D19" s="49"/>
      <c r="E19" s="15"/>
      <c r="F19" s="16" t="s">
        <v>23</v>
      </c>
      <c r="G19" s="27" t="s">
        <v>11</v>
      </c>
      <c r="H19" s="23">
        <v>4158</v>
      </c>
      <c r="I19" s="24">
        <v>2970</v>
      </c>
      <c r="J19" s="3"/>
      <c r="K19" s="3"/>
      <c r="L19" s="3"/>
    </row>
    <row r="20" spans="1:12" ht="51.75" customHeight="1">
      <c r="A20" s="82"/>
      <c r="B20" s="46"/>
      <c r="C20" s="43"/>
      <c r="D20" s="49"/>
      <c r="E20" s="15"/>
      <c r="F20" s="16" t="s">
        <v>24</v>
      </c>
      <c r="G20" s="27" t="s">
        <v>11</v>
      </c>
      <c r="H20" s="23">
        <v>4158</v>
      </c>
      <c r="I20" s="24">
        <v>2970</v>
      </c>
    </row>
    <row r="21" spans="1:12">
      <c r="A21" s="82"/>
      <c r="B21" s="46"/>
      <c r="C21" s="43"/>
      <c r="D21" s="49"/>
      <c r="E21" s="53" t="s">
        <v>12</v>
      </c>
      <c r="F21" s="53"/>
      <c r="G21" s="7" t="s">
        <v>10</v>
      </c>
      <c r="H21" s="13">
        <f>H18-H17</f>
        <v>13.2</v>
      </c>
      <c r="I21" s="14">
        <f>I18-I17</f>
        <v>13.2</v>
      </c>
    </row>
    <row r="22" spans="1:12" ht="27.75" customHeight="1" thickBot="1">
      <c r="A22" s="82"/>
      <c r="B22" s="46"/>
      <c r="C22" s="43"/>
      <c r="D22" s="50"/>
      <c r="E22" s="51" t="s">
        <v>13</v>
      </c>
      <c r="F22" s="51"/>
      <c r="G22" s="28" t="s">
        <v>14</v>
      </c>
      <c r="H22" s="17">
        <f>IF(H18&gt;=H17,1,0)</f>
        <v>1</v>
      </c>
      <c r="I22" s="25" t="s">
        <v>11</v>
      </c>
    </row>
    <row r="23" spans="1:12" ht="26.25" customHeight="1">
      <c r="A23" s="82"/>
      <c r="B23" s="46"/>
      <c r="C23" s="43"/>
      <c r="D23" s="48" t="s">
        <v>25</v>
      </c>
      <c r="E23" s="52" t="s">
        <v>9</v>
      </c>
      <c r="F23" s="52"/>
      <c r="G23" s="10" t="s">
        <v>10</v>
      </c>
      <c r="H23" s="21">
        <v>100</v>
      </c>
      <c r="I23" s="22">
        <v>100</v>
      </c>
    </row>
    <row r="24" spans="1:12" ht="15" customHeight="1">
      <c r="A24" s="82"/>
      <c r="B24" s="46"/>
      <c r="C24" s="43"/>
      <c r="D24" s="49"/>
      <c r="E24" s="53" t="s">
        <v>21</v>
      </c>
      <c r="F24" s="53"/>
      <c r="G24" s="7" t="s">
        <v>10</v>
      </c>
      <c r="H24" s="13">
        <f>IF(H25=0,0,ROUND(H25/H26*100,2))</f>
        <v>100</v>
      </c>
      <c r="I24" s="14">
        <f>IF(I25=0,0,ROUND(I25/I26*100,2))</f>
        <v>100</v>
      </c>
    </row>
    <row r="25" spans="1:12" ht="24.75" customHeight="1">
      <c r="A25" s="82"/>
      <c r="B25" s="46"/>
      <c r="C25" s="43"/>
      <c r="D25" s="49"/>
      <c r="E25" s="18"/>
      <c r="F25" s="16" t="s">
        <v>26</v>
      </c>
      <c r="G25" s="27" t="s">
        <v>11</v>
      </c>
      <c r="H25" s="23">
        <v>13</v>
      </c>
      <c r="I25" s="24">
        <v>13</v>
      </c>
    </row>
    <row r="26" spans="1:12" ht="37.5" customHeight="1">
      <c r="A26" s="82"/>
      <c r="B26" s="46"/>
      <c r="C26" s="43"/>
      <c r="D26" s="49"/>
      <c r="E26" s="18"/>
      <c r="F26" s="16" t="s">
        <v>27</v>
      </c>
      <c r="G26" s="27" t="s">
        <v>11</v>
      </c>
      <c r="H26" s="23">
        <v>13</v>
      </c>
      <c r="I26" s="24">
        <v>13</v>
      </c>
    </row>
    <row r="27" spans="1:12">
      <c r="A27" s="82"/>
      <c r="B27" s="46"/>
      <c r="C27" s="43"/>
      <c r="D27" s="49"/>
      <c r="E27" s="53" t="s">
        <v>12</v>
      </c>
      <c r="F27" s="53"/>
      <c r="G27" s="7" t="s">
        <v>10</v>
      </c>
      <c r="H27" s="13">
        <f>H24-H23</f>
        <v>0</v>
      </c>
      <c r="I27" s="14">
        <f>I24-I23</f>
        <v>0</v>
      </c>
    </row>
    <row r="28" spans="1:12" ht="29.25" customHeight="1" thickBot="1">
      <c r="A28" s="82"/>
      <c r="B28" s="46"/>
      <c r="C28" s="43"/>
      <c r="D28" s="50"/>
      <c r="E28" s="51" t="s">
        <v>13</v>
      </c>
      <c r="F28" s="51"/>
      <c r="G28" s="28" t="s">
        <v>14</v>
      </c>
      <c r="H28" s="17">
        <f>IF(H24&gt;=H23,1,0)</f>
        <v>1</v>
      </c>
      <c r="I28" s="25"/>
    </row>
    <row r="29" spans="1:12" ht="25.5" customHeight="1">
      <c r="A29" s="82"/>
      <c r="B29" s="46"/>
      <c r="C29" s="43"/>
      <c r="D29" s="48" t="s">
        <v>28</v>
      </c>
      <c r="E29" s="52" t="s">
        <v>9</v>
      </c>
      <c r="F29" s="52"/>
      <c r="G29" s="10" t="s">
        <v>10</v>
      </c>
      <c r="H29" s="11" t="s">
        <v>31</v>
      </c>
      <c r="I29" s="12" t="s">
        <v>31</v>
      </c>
    </row>
    <row r="30" spans="1:12" ht="15" customHeight="1">
      <c r="A30" s="82"/>
      <c r="B30" s="46"/>
      <c r="C30" s="43"/>
      <c r="D30" s="49"/>
      <c r="E30" s="53" t="s">
        <v>21</v>
      </c>
      <c r="F30" s="53"/>
      <c r="G30" s="7" t="s">
        <v>10</v>
      </c>
      <c r="H30" s="14">
        <f>IF(H31=0,0,ROUND(H31/H32*100,2))</f>
        <v>95.18</v>
      </c>
      <c r="I30" s="14">
        <f>IF(I31=0,0,ROUND(I31/I32*100,2))</f>
        <v>111.86</v>
      </c>
    </row>
    <row r="31" spans="1:12" ht="42" customHeight="1">
      <c r="A31" s="82"/>
      <c r="B31" s="46"/>
      <c r="C31" s="43"/>
      <c r="D31" s="49"/>
      <c r="E31" s="15"/>
      <c r="F31" s="16" t="s">
        <v>29</v>
      </c>
      <c r="G31" s="27" t="s">
        <v>11</v>
      </c>
      <c r="H31" s="23">
        <v>632</v>
      </c>
      <c r="I31" s="24">
        <v>264</v>
      </c>
    </row>
    <row r="32" spans="1:12" ht="27" customHeight="1">
      <c r="A32" s="82"/>
      <c r="B32" s="46"/>
      <c r="C32" s="43"/>
      <c r="D32" s="49"/>
      <c r="E32" s="15"/>
      <c r="F32" s="16" t="s">
        <v>30</v>
      </c>
      <c r="G32" s="27" t="s">
        <v>11</v>
      </c>
      <c r="H32" s="23">
        <v>664</v>
      </c>
      <c r="I32" s="24">
        <v>236</v>
      </c>
    </row>
    <row r="33" spans="1:9">
      <c r="A33" s="82"/>
      <c r="B33" s="46"/>
      <c r="C33" s="43"/>
      <c r="D33" s="49"/>
      <c r="E33" s="53" t="s">
        <v>12</v>
      </c>
      <c r="F33" s="53"/>
      <c r="G33" s="7" t="s">
        <v>10</v>
      </c>
      <c r="H33" s="13">
        <f>IF(H30=0,0,H30-50)</f>
        <v>45.18</v>
      </c>
      <c r="I33" s="14">
        <f>IF(I30=0,0,I30-50)</f>
        <v>61.86</v>
      </c>
    </row>
    <row r="34" spans="1:9" ht="28.5" customHeight="1" thickBot="1">
      <c r="A34" s="82"/>
      <c r="B34" s="46"/>
      <c r="C34" s="43"/>
      <c r="D34" s="50"/>
      <c r="E34" s="51" t="s">
        <v>13</v>
      </c>
      <c r="F34" s="51"/>
      <c r="G34" s="28" t="s">
        <v>14</v>
      </c>
      <c r="H34" s="17">
        <f>IF(H30&gt;=50,1,H30/50)</f>
        <v>1</v>
      </c>
      <c r="I34" s="25" t="s">
        <v>11</v>
      </c>
    </row>
    <row r="35" spans="1:9" ht="26.25" customHeight="1">
      <c r="A35" s="82"/>
      <c r="B35" s="46"/>
      <c r="C35" s="43"/>
      <c r="D35" s="48" t="s">
        <v>36</v>
      </c>
      <c r="E35" s="52" t="s">
        <v>9</v>
      </c>
      <c r="F35" s="52"/>
      <c r="G35" s="7" t="s">
        <v>10</v>
      </c>
      <c r="H35" s="11">
        <v>100</v>
      </c>
      <c r="I35" s="12">
        <v>100</v>
      </c>
    </row>
    <row r="36" spans="1:9" ht="30" customHeight="1">
      <c r="A36" s="82"/>
      <c r="B36" s="46"/>
      <c r="C36" s="43"/>
      <c r="D36" s="49"/>
      <c r="E36" s="53" t="s">
        <v>21</v>
      </c>
      <c r="F36" s="53"/>
      <c r="G36" s="7" t="s">
        <v>10</v>
      </c>
      <c r="H36" s="34">
        <f>IF(H38=0,IF(H37=0,100,0),ROUND(H37/H38*100,2))</f>
        <v>100</v>
      </c>
      <c r="I36" s="34">
        <f>IF(I37=0,IF(I38=0,100,0),ROUND(I37/I38*100,2))</f>
        <v>100</v>
      </c>
    </row>
    <row r="37" spans="1:9" ht="48" customHeight="1">
      <c r="A37" s="82"/>
      <c r="B37" s="46"/>
      <c r="C37" s="43"/>
      <c r="D37" s="49"/>
      <c r="E37" s="15"/>
      <c r="F37" s="19" t="s">
        <v>32</v>
      </c>
      <c r="G37" s="27" t="s">
        <v>11</v>
      </c>
      <c r="H37" s="35">
        <v>0</v>
      </c>
      <c r="I37" s="35">
        <v>0</v>
      </c>
    </row>
    <row r="38" spans="1:9" ht="42" customHeight="1">
      <c r="A38" s="82"/>
      <c r="B38" s="46"/>
      <c r="C38" s="43"/>
      <c r="D38" s="49"/>
      <c r="E38" s="15"/>
      <c r="F38" s="19" t="s">
        <v>33</v>
      </c>
      <c r="G38" s="27" t="s">
        <v>11</v>
      </c>
      <c r="H38" s="35">
        <v>0</v>
      </c>
      <c r="I38" s="35">
        <v>0</v>
      </c>
    </row>
    <row r="39" spans="1:9" ht="49.5" customHeight="1">
      <c r="A39" s="82"/>
      <c r="B39" s="46"/>
      <c r="C39" s="43"/>
      <c r="D39" s="49"/>
      <c r="E39" s="53" t="s">
        <v>12</v>
      </c>
      <c r="F39" s="53"/>
      <c r="G39" s="7" t="s">
        <v>10</v>
      </c>
      <c r="H39" s="34">
        <f>H36-H35</f>
        <v>0</v>
      </c>
      <c r="I39" s="34">
        <f>I36-I35</f>
        <v>0</v>
      </c>
    </row>
    <row r="40" spans="1:9" ht="38.25" customHeight="1" thickBot="1">
      <c r="A40" s="82"/>
      <c r="B40" s="46"/>
      <c r="C40" s="43"/>
      <c r="D40" s="50"/>
      <c r="E40" s="51" t="s">
        <v>13</v>
      </c>
      <c r="F40" s="51"/>
      <c r="G40" s="28" t="s">
        <v>14</v>
      </c>
      <c r="H40" s="36">
        <f>IF(H36&gt;=H35,1,0)</f>
        <v>1</v>
      </c>
      <c r="I40" s="37" t="s">
        <v>14</v>
      </c>
    </row>
    <row r="41" spans="1:9" ht="26.25" customHeight="1">
      <c r="A41" s="82"/>
      <c r="B41" s="46"/>
      <c r="C41" s="43"/>
      <c r="D41" s="64" t="s">
        <v>15</v>
      </c>
      <c r="E41" s="64"/>
      <c r="F41" s="65"/>
      <c r="G41" s="26" t="s">
        <v>14</v>
      </c>
      <c r="H41" s="20">
        <f>ROUND(((H16+H22+H28+H34+H40)/5),2)</f>
        <v>1</v>
      </c>
      <c r="I41" s="30" t="s">
        <v>14</v>
      </c>
    </row>
    <row r="42" spans="1:9">
      <c r="A42" s="82"/>
      <c r="B42" s="46"/>
      <c r="C42" s="43"/>
      <c r="D42" s="84" t="s">
        <v>37</v>
      </c>
      <c r="E42" s="40" t="s">
        <v>38</v>
      </c>
      <c r="F42" s="41"/>
      <c r="G42" s="26" t="s">
        <v>14</v>
      </c>
      <c r="H42" s="20">
        <f>ROUND((H41-(H41*H43*0.05)),2)</f>
        <v>1</v>
      </c>
      <c r="I42" s="30" t="s">
        <v>14</v>
      </c>
    </row>
    <row r="43" spans="1:9" ht="25.5">
      <c r="A43" s="83"/>
      <c r="B43" s="47"/>
      <c r="C43" s="44"/>
      <c r="D43" s="85"/>
      <c r="E43" s="33"/>
      <c r="F43" s="19" t="s">
        <v>39</v>
      </c>
      <c r="G43" s="26" t="s">
        <v>11</v>
      </c>
      <c r="H43" s="39">
        <v>0</v>
      </c>
      <c r="I43" s="30" t="s">
        <v>14</v>
      </c>
    </row>
  </sheetData>
  <mergeCells count="44">
    <mergeCell ref="A11:A43"/>
    <mergeCell ref="D42:D43"/>
    <mergeCell ref="C7:C9"/>
    <mergeCell ref="E18:F18"/>
    <mergeCell ref="E36:F36"/>
    <mergeCell ref="E23:F23"/>
    <mergeCell ref="E28:F28"/>
    <mergeCell ref="E35:F35"/>
    <mergeCell ref="D17:D22"/>
    <mergeCell ref="E33:F33"/>
    <mergeCell ref="E17:F17"/>
    <mergeCell ref="E12:F12"/>
    <mergeCell ref="E7:F9"/>
    <mergeCell ref="E10:F10"/>
    <mergeCell ref="D7:D9"/>
    <mergeCell ref="G2:I2"/>
    <mergeCell ref="E16:F16"/>
    <mergeCell ref="D11:D16"/>
    <mergeCell ref="E21:F21"/>
    <mergeCell ref="E27:F27"/>
    <mergeCell ref="E22:F22"/>
    <mergeCell ref="H7:I7"/>
    <mergeCell ref="I8:I9"/>
    <mergeCell ref="G7:G9"/>
    <mergeCell ref="H8:H9"/>
    <mergeCell ref="E11:F11"/>
    <mergeCell ref="E15:F15"/>
    <mergeCell ref="A4:F4"/>
    <mergeCell ref="D5:F5"/>
    <mergeCell ref="A7:A9"/>
    <mergeCell ref="B7:B9"/>
    <mergeCell ref="E42:F42"/>
    <mergeCell ref="C11:C43"/>
    <mergeCell ref="B11:B43"/>
    <mergeCell ref="D23:D28"/>
    <mergeCell ref="D29:D34"/>
    <mergeCell ref="E34:F34"/>
    <mergeCell ref="E29:F29"/>
    <mergeCell ref="E24:F24"/>
    <mergeCell ref="E30:F30"/>
    <mergeCell ref="E40:F40"/>
    <mergeCell ref="E39:F39"/>
    <mergeCell ref="D35:D40"/>
    <mergeCell ref="D41:F4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1.3</vt:lpstr>
    </vt:vector>
  </TitlesOfParts>
  <Company>НОУ "ПРАЙМ-СЕРВИС"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sng</dc:creator>
  <cp:lastModifiedBy>SYSTEM</cp:lastModifiedBy>
  <dcterms:created xsi:type="dcterms:W3CDTF">2014-06-16T06:27:45Z</dcterms:created>
  <dcterms:modified xsi:type="dcterms:W3CDTF">2021-03-22T06:59:00Z</dcterms:modified>
</cp:coreProperties>
</file>