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445" windowWidth="18885" windowHeight="10950"/>
  </bookViews>
  <sheets>
    <sheet name="1.5 Реализация основных общеобр" sheetId="1" r:id="rId1"/>
  </sheets>
  <calcPr calcId="125725" fullPrecision="0"/>
</workbook>
</file>

<file path=xl/calcChain.xml><?xml version="1.0" encoding="utf-8"?>
<calcChain xmlns="http://schemas.openxmlformats.org/spreadsheetml/2006/main">
  <c r="B2" i="1"/>
  <c r="I12"/>
  <c r="I15" s="1"/>
  <c r="J12"/>
  <c r="J15" s="1"/>
  <c r="I18"/>
  <c r="I22" s="1"/>
  <c r="J18"/>
  <c r="J21"/>
  <c r="I24"/>
  <c r="I28" s="1"/>
  <c r="J24"/>
  <c r="J27" s="1"/>
  <c r="I30"/>
  <c r="I34" s="1"/>
  <c r="J30"/>
  <c r="J33"/>
  <c r="I36"/>
  <c r="I39" s="1"/>
  <c r="J36"/>
  <c r="J39"/>
  <c r="I40"/>
  <c r="I21" l="1"/>
  <c r="I16"/>
  <c r="I41" s="1"/>
  <c r="I42" s="1"/>
  <c r="I33"/>
  <c r="I27"/>
</calcChain>
</file>

<file path=xl/sharedStrings.xml><?xml version="1.0" encoding="utf-8"?>
<sst xmlns="http://schemas.openxmlformats.org/spreadsheetml/2006/main" count="97" uniqueCount="42">
  <si>
    <t>Приложение к отчету об исполнении муниципального задания на оказание (выполнение) муниципальных услуг (работ) города Омска</t>
  </si>
  <si>
    <t>Порядковый номер</t>
  </si>
  <si>
    <t>Наименование муниципальной услуги (работы)</t>
  </si>
  <si>
    <t>Наименование показателя</t>
  </si>
  <si>
    <t>Методика расчета</t>
  </si>
  <si>
    <t>Единица измерения муниципальной услуги (работы)</t>
  </si>
  <si>
    <t>Показатели, характеризующие качество</t>
  </si>
  <si>
    <t>С начала года</t>
  </si>
  <si>
    <t>За отчетный период</t>
  </si>
  <si>
    <r>
      <t>Значение, утвержденное в муниципальном задании на отчетный период (П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)</t>
    </r>
  </si>
  <si>
    <t>процент</t>
  </si>
  <si>
    <t>х</t>
  </si>
  <si>
    <t>Отклонение фактического от утвержденного значения</t>
  </si>
  <si>
    <r>
      <t>Оценка i-го показателя качества оказания муниципальной услуги (Окп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)</t>
    </r>
  </si>
  <si>
    <t>x</t>
  </si>
  <si>
    <r>
      <t>Среднеарифметическое значение суммы показателей качества в целом по муниципальной услуге (О</t>
    </r>
    <r>
      <rPr>
        <vertAlign val="subscript"/>
        <sz val="10"/>
        <color indexed="8"/>
        <rFont val="Times New Roman"/>
        <family val="1"/>
        <charset val="204"/>
      </rPr>
      <t>вп</t>
    </r>
    <r>
      <rPr>
        <sz val="10"/>
        <color indexed="8"/>
        <rFont val="Times New Roman"/>
        <family val="1"/>
        <charset val="204"/>
      </rPr>
      <t>)</t>
    </r>
  </si>
  <si>
    <t>1.5</t>
  </si>
  <si>
    <t>Код вида экономической деятельности (код ОКВЭД)</t>
  </si>
  <si>
    <t>80.21.2</t>
  </si>
  <si>
    <t xml:space="preserve">Реализация основных общеобразовательных программ 
среднего общего образования
</t>
  </si>
  <si>
    <r>
      <t>Фактическое значение за отчетный период (Ф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), (N1 / N2  x 100)</t>
    </r>
  </si>
  <si>
    <t>N1 - количество обучающихся выполнивших экзаменационную работу не ниже устанавливаемого региональным органом исполнительной власти, осуществляющим функции по контролю и надзору в сфере образования, минимального количества баллов или не ниже  оценки "удовлетворительно"</t>
  </si>
  <si>
    <t>N1 - количество реализованных часов  по предмету</t>
  </si>
  <si>
    <t>N2 - общее количество часов по предмету  в соответствии с утвержденным учебным планом Учреждения (в инвариантной части учебного плана Учреждения)</t>
  </si>
  <si>
    <t>Уровень соответствия учебного плана общеобразовательного учреждения требованиям федерального базисного учебного плана</t>
  </si>
  <si>
    <t>N1- количество предметов учебного плана Учреждения из перечня обязательных для изучения в ФБУП</t>
  </si>
  <si>
    <t>Доля родителей (законных представителей), удовлетворенных условиями и качеством предоставляемой услуги</t>
  </si>
  <si>
    <t>N1- число родителей (законных представителей) обучающихся, оценивающих положительно условия и качество предоставляемой услуги</t>
  </si>
  <si>
    <t>N2 - общее число опрошенных родителей (законных представителей) обучающихся (не менее 61%)</t>
  </si>
  <si>
    <t>N1 - количество своевременно исполненных предписаний</t>
  </si>
  <si>
    <t>N2 - общее количество выданных предписаний</t>
  </si>
  <si>
    <t xml:space="preserve">Уровень освоения обучающимися основной общеобразовательной программы СОО по завершении уровня СОО </t>
  </si>
  <si>
    <t>N2 - общее количество обучающихся СОО</t>
  </si>
  <si>
    <t>Полнота реализации основной общеобразовательной программы СОО</t>
  </si>
  <si>
    <t>не менее 50</t>
  </si>
  <si>
    <t>N2 - общее количество предметов учебного плана Учреждения из перечня обязательных для изучения в ФБУП для уровня СОО</t>
  </si>
  <si>
    <t xml:space="preserve">Итоговая оценка (О) </t>
  </si>
  <si>
    <t>Кж - количество поступивших в отчетном периоде обоснованных жалоб</t>
  </si>
  <si>
    <t xml:space="preserve">Показатели качества муниципальной услуги </t>
  </si>
  <si>
    <t>O = Овп - (Овп - Кж*0,05)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</si>
  <si>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 (в случае отсутствия предписаний формула не применяется)</t>
  </si>
  <si>
    <t>БОУ г. Омска "Гимназия № 115"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</si>
</sst>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27"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0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/>
    <xf numFmtId="0" fontId="21" fillId="0" borderId="0" xfId="36" applyFont="1"/>
    <xf numFmtId="0" fontId="1" fillId="0" borderId="0" xfId="36" applyFont="1" applyAlignment="1">
      <alignment horizontal="center" vertical="center"/>
    </xf>
    <xf numFmtId="0" fontId="1" fillId="0" borderId="0" xfId="36" applyFont="1"/>
    <xf numFmtId="0" fontId="1" fillId="0" borderId="0" xfId="36" applyFont="1" applyAlignment="1">
      <alignment vertical="top" wrapText="1"/>
    </xf>
    <xf numFmtId="0" fontId="22" fillId="0" borderId="0" xfId="0" applyFont="1"/>
    <xf numFmtId="0" fontId="1" fillId="0" borderId="10" xfId="36" applyFont="1" applyBorder="1" applyAlignment="1">
      <alignment horizontal="center" vertical="center" wrapText="1"/>
    </xf>
    <xf numFmtId="164" fontId="1" fillId="24" borderId="10" xfId="36" applyNumberFormat="1" applyFont="1" applyFill="1" applyBorder="1" applyAlignment="1">
      <alignment horizontal="center" vertical="center"/>
    </xf>
    <xf numFmtId="164" fontId="1" fillId="24" borderId="11" xfId="36" applyNumberFormat="1" applyFont="1" applyFill="1" applyBorder="1" applyAlignment="1">
      <alignment horizontal="center" vertical="center"/>
    </xf>
    <xf numFmtId="0" fontId="1" fillId="0" borderId="12" xfId="36" applyFont="1" applyBorder="1" applyAlignment="1">
      <alignment horizontal="left" vertical="top" wrapText="1"/>
    </xf>
    <xf numFmtId="0" fontId="1" fillId="0" borderId="13" xfId="36" applyFont="1" applyBorder="1" applyAlignment="1">
      <alignment horizontal="left" vertical="top" wrapText="1"/>
    </xf>
    <xf numFmtId="0" fontId="1" fillId="0" borderId="12" xfId="36" applyFont="1" applyBorder="1" applyAlignment="1">
      <alignment vertical="top" wrapText="1"/>
    </xf>
    <xf numFmtId="0" fontId="1" fillId="0" borderId="13" xfId="36" applyFont="1" applyBorder="1" applyAlignment="1">
      <alignment horizontal="left" vertical="center" wrapText="1"/>
    </xf>
    <xf numFmtId="164" fontId="1" fillId="24" borderId="14" xfId="36" applyNumberFormat="1" applyFont="1" applyFill="1" applyBorder="1" applyAlignment="1">
      <alignment horizontal="center" vertical="center"/>
    </xf>
    <xf numFmtId="164" fontId="1" fillId="0" borderId="10" xfId="36" applyNumberFormat="1" applyFont="1" applyBorder="1" applyAlignment="1" applyProtection="1">
      <alignment horizontal="center" vertical="center"/>
      <protection locked="0"/>
    </xf>
    <xf numFmtId="164" fontId="1" fillId="0" borderId="11" xfId="36" applyNumberFormat="1" applyFont="1" applyBorder="1" applyAlignment="1" applyProtection="1">
      <alignment horizontal="center" vertical="center"/>
      <protection locked="0"/>
    </xf>
    <xf numFmtId="0" fontId="1" fillId="0" borderId="14" xfId="36" applyNumberFormat="1" applyFont="1" applyBorder="1" applyAlignment="1">
      <alignment horizontal="center" vertical="center" wrapText="1"/>
    </xf>
    <xf numFmtId="0" fontId="1" fillId="0" borderId="10" xfId="36" applyNumberFormat="1" applyFont="1" applyBorder="1" applyAlignment="1">
      <alignment horizontal="center" vertical="center" wrapText="1"/>
    </xf>
    <xf numFmtId="0" fontId="1" fillId="0" borderId="15" xfId="36" applyNumberFormat="1" applyFont="1" applyBorder="1" applyAlignment="1">
      <alignment horizontal="center" vertical="center" wrapText="1"/>
    </xf>
    <xf numFmtId="0" fontId="23" fillId="0" borderId="0" xfId="36" applyFont="1" applyAlignment="1">
      <alignment horizontal="center" vertical="center"/>
    </xf>
    <xf numFmtId="0" fontId="24" fillId="0" borderId="0" xfId="36" applyFont="1"/>
    <xf numFmtId="0" fontId="1" fillId="0" borderId="16" xfId="36" applyNumberFormat="1" applyFont="1" applyBorder="1" applyAlignment="1">
      <alignment horizontal="center" vertical="center" wrapText="1"/>
    </xf>
    <xf numFmtId="164" fontId="1" fillId="24" borderId="16" xfId="36" applyNumberFormat="1" applyFont="1" applyFill="1" applyBorder="1" applyAlignment="1">
      <alignment horizontal="center" vertical="center"/>
    </xf>
    <xf numFmtId="0" fontId="1" fillId="0" borderId="17" xfId="36" applyNumberFormat="1" applyFont="1" applyBorder="1" applyAlignment="1">
      <alignment horizontal="center" vertical="center"/>
    </xf>
    <xf numFmtId="164" fontId="1" fillId="0" borderId="10" xfId="36" applyNumberFormat="1" applyFont="1" applyBorder="1" applyAlignment="1">
      <alignment horizontal="center" vertical="center"/>
    </xf>
    <xf numFmtId="0" fontId="25" fillId="0" borderId="0" xfId="36" applyFont="1"/>
    <xf numFmtId="164" fontId="1" fillId="0" borderId="14" xfId="36" applyNumberFormat="1" applyFont="1" applyFill="1" applyBorder="1" applyAlignment="1" applyProtection="1">
      <alignment horizontal="center" vertical="center"/>
      <protection locked="0"/>
    </xf>
    <xf numFmtId="164" fontId="1" fillId="24" borderId="10" xfId="36" applyNumberFormat="1" applyFont="1" applyFill="1" applyBorder="1" applyAlignment="1" applyProtection="1">
      <alignment horizontal="center" vertical="center"/>
      <protection locked="0"/>
    </xf>
    <xf numFmtId="0" fontId="1" fillId="0" borderId="10" xfId="36" applyNumberFormat="1" applyFont="1" applyBorder="1" applyAlignment="1" applyProtection="1">
      <alignment horizontal="center" vertical="center"/>
    </xf>
    <xf numFmtId="0" fontId="1" fillId="0" borderId="12" xfId="0" applyFont="1" applyBorder="1"/>
    <xf numFmtId="0" fontId="1" fillId="0" borderId="10" xfId="36" applyFont="1" applyBorder="1" applyAlignment="1">
      <alignment horizontal="center" vertical="top" wrapText="1"/>
    </xf>
    <xf numFmtId="0" fontId="1" fillId="0" borderId="14" xfId="36" applyFont="1" applyBorder="1" applyAlignment="1">
      <alignment horizontal="center" vertical="center" wrapText="1"/>
    </xf>
    <xf numFmtId="0" fontId="1" fillId="0" borderId="11" xfId="36" applyNumberFormat="1" applyFont="1" applyBorder="1" applyAlignment="1">
      <alignment horizontal="center" vertical="center"/>
    </xf>
    <xf numFmtId="164" fontId="1" fillId="0" borderId="14" xfId="36" applyNumberFormat="1" applyFont="1" applyBorder="1" applyAlignment="1">
      <alignment horizontal="center" vertical="center"/>
    </xf>
    <xf numFmtId="164" fontId="1" fillId="0" borderId="15" xfId="36" applyNumberFormat="1" applyFont="1" applyBorder="1" applyAlignment="1">
      <alignment horizontal="center" vertical="center"/>
    </xf>
    <xf numFmtId="0" fontId="1" fillId="0" borderId="10" xfId="36" applyFont="1" applyBorder="1" applyAlignment="1">
      <alignment horizontal="center" vertical="center" wrapText="1"/>
    </xf>
    <xf numFmtId="0" fontId="1" fillId="0" borderId="10" xfId="36" applyFont="1" applyBorder="1" applyAlignment="1">
      <alignment horizontal="center" vertical="top" wrapText="1"/>
    </xf>
    <xf numFmtId="0" fontId="1" fillId="0" borderId="10" xfId="36" applyFont="1" applyBorder="1" applyAlignment="1">
      <alignment horizontal="left" vertical="top" wrapText="1"/>
    </xf>
    <xf numFmtId="0" fontId="1" fillId="0" borderId="10" xfId="36" applyFont="1" applyBorder="1" applyAlignment="1">
      <alignment vertical="center" wrapText="1"/>
    </xf>
    <xf numFmtId="0" fontId="1" fillId="0" borderId="21" xfId="36" applyFont="1" applyBorder="1" applyAlignment="1">
      <alignment horizontal="left" vertical="top" wrapText="1"/>
    </xf>
    <xf numFmtId="0" fontId="1" fillId="0" borderId="14" xfId="36" applyFont="1" applyBorder="1" applyAlignment="1">
      <alignment horizontal="left" vertical="top" wrapText="1"/>
    </xf>
    <xf numFmtId="0" fontId="1" fillId="0" borderId="18" xfId="36" applyFont="1" applyBorder="1" applyAlignment="1">
      <alignment vertical="center" wrapText="1"/>
    </xf>
    <xf numFmtId="0" fontId="1" fillId="0" borderId="19" xfId="36" applyFont="1" applyBorder="1" applyAlignment="1">
      <alignment vertical="center" wrapText="1"/>
    </xf>
    <xf numFmtId="0" fontId="1" fillId="0" borderId="12" xfId="36" applyFont="1" applyBorder="1" applyAlignment="1">
      <alignment horizontal="center" vertical="center" wrapText="1"/>
    </xf>
    <xf numFmtId="0" fontId="1" fillId="0" borderId="13" xfId="36" applyFont="1" applyBorder="1" applyAlignment="1">
      <alignment horizontal="center" vertical="center" wrapText="1"/>
    </xf>
    <xf numFmtId="0" fontId="1" fillId="0" borderId="21" xfId="36" applyFont="1" applyBorder="1" applyAlignment="1">
      <alignment horizontal="center" vertical="top" wrapText="1"/>
    </xf>
    <xf numFmtId="0" fontId="1" fillId="0" borderId="14" xfId="36" applyFont="1" applyBorder="1" applyAlignment="1">
      <alignment horizontal="center" vertical="top" wrapText="1"/>
    </xf>
    <xf numFmtId="0" fontId="1" fillId="0" borderId="19" xfId="36" applyFont="1" applyBorder="1" applyAlignment="1">
      <alignment horizontal="left" vertical="top" wrapText="1"/>
    </xf>
    <xf numFmtId="0" fontId="1" fillId="0" borderId="13" xfId="36" applyFont="1" applyBorder="1" applyAlignment="1">
      <alignment horizontal="left" vertical="top" wrapText="1"/>
    </xf>
    <xf numFmtId="0" fontId="1" fillId="0" borderId="20" xfId="36" applyFont="1" applyBorder="1" applyAlignment="1">
      <alignment horizontal="left" vertical="top" wrapText="1"/>
    </xf>
    <xf numFmtId="0" fontId="1" fillId="0" borderId="16" xfId="36" applyFont="1" applyBorder="1" applyAlignment="1">
      <alignment horizontal="left" vertical="top" wrapText="1"/>
    </xf>
    <xf numFmtId="0" fontId="1" fillId="0" borderId="14" xfId="36" applyFont="1" applyBorder="1" applyAlignment="1">
      <alignment vertical="center" wrapText="1"/>
    </xf>
    <xf numFmtId="0" fontId="26" fillId="0" borderId="10" xfId="36" applyFont="1" applyBorder="1" applyAlignment="1">
      <alignment horizontal="left" vertical="top" wrapText="1"/>
    </xf>
    <xf numFmtId="0" fontId="1" fillId="0" borderId="16" xfId="36" applyFont="1" applyBorder="1" applyAlignment="1">
      <alignment vertical="top" wrapText="1"/>
    </xf>
    <xf numFmtId="0" fontId="1" fillId="0" borderId="21" xfId="36" applyFont="1" applyBorder="1" applyAlignment="1">
      <alignment vertical="top" wrapText="1"/>
    </xf>
    <xf numFmtId="0" fontId="1" fillId="0" borderId="14" xfId="36" applyFont="1" applyBorder="1" applyAlignment="1">
      <alignment vertical="top" wrapText="1"/>
    </xf>
    <xf numFmtId="0" fontId="1" fillId="0" borderId="0" xfId="36" applyFont="1" applyAlignment="1">
      <alignment horizontal="left" vertical="top" wrapText="1"/>
    </xf>
    <xf numFmtId="0" fontId="21" fillId="0" borderId="0" xfId="36" applyFont="1" applyFill="1" applyAlignment="1">
      <alignment horizontal="left"/>
    </xf>
    <xf numFmtId="0" fontId="23" fillId="0" borderId="0" xfId="36" applyFont="1" applyAlignment="1">
      <alignment horizontal="center"/>
    </xf>
    <xf numFmtId="49" fontId="1" fillId="0" borderId="21" xfId="36" applyNumberFormat="1" applyFont="1" applyBorder="1" applyAlignment="1">
      <alignment horizontal="center" vertical="top" wrapText="1"/>
    </xf>
    <xf numFmtId="49" fontId="1" fillId="0" borderId="14" xfId="36" applyNumberFormat="1" applyFont="1" applyBorder="1" applyAlignment="1">
      <alignment horizontal="center" vertical="top" wrapText="1"/>
    </xf>
    <xf numFmtId="0" fontId="1" fillId="0" borderId="16" xfId="36" applyFont="1" applyBorder="1" applyAlignment="1">
      <alignment horizontal="center" vertical="center"/>
    </xf>
    <xf numFmtId="0" fontId="1" fillId="0" borderId="14" xfId="36" applyFont="1" applyBorder="1" applyAlignment="1">
      <alignment horizontal="center" vertic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2:M43"/>
  <sheetViews>
    <sheetView tabSelected="1" zoomScaleNormal="100" workbookViewId="0"/>
  </sheetViews>
  <sheetFormatPr defaultRowHeight="15"/>
  <cols>
    <col min="1" max="1" width="2.42578125" style="5" customWidth="1"/>
    <col min="2" max="2" width="6" style="5" customWidth="1"/>
    <col min="3" max="3" width="19.140625" style="5" customWidth="1"/>
    <col min="4" max="4" width="10" style="5" customWidth="1"/>
    <col min="5" max="5" width="19.85546875" style="5" customWidth="1"/>
    <col min="6" max="6" width="5" style="5" customWidth="1"/>
    <col min="7" max="7" width="45.5703125" style="5" customWidth="1"/>
    <col min="8" max="8" width="11.7109375" style="5" customWidth="1"/>
    <col min="9" max="9" width="12" style="5" customWidth="1"/>
    <col min="10" max="10" width="11.140625" style="5" customWidth="1"/>
    <col min="11" max="16384" width="9.140625" style="5"/>
  </cols>
  <sheetData>
    <row r="2" spans="2:13" ht="54" customHeight="1">
      <c r="B2" s="19" t="str">
        <f>"4. МУ 1.5.  Реализация основных общеобразовательных программ среднего общего образования"</f>
        <v>4. МУ 1.5.  Реализация основных общеобразовательных программ среднего общего образования</v>
      </c>
      <c r="C2" s="3"/>
      <c r="D2" s="3"/>
      <c r="E2" s="3"/>
      <c r="G2" s="4"/>
      <c r="H2" s="56" t="s">
        <v>0</v>
      </c>
      <c r="I2" s="56"/>
      <c r="J2" s="56"/>
      <c r="K2" s="4"/>
      <c r="L2" s="4"/>
      <c r="M2" s="4"/>
    </row>
    <row r="3" spans="2:13" ht="17.25" customHeight="1">
      <c r="B3" s="2"/>
      <c r="C3" s="3"/>
      <c r="D3" s="3"/>
      <c r="E3" s="3"/>
      <c r="G3" s="4"/>
      <c r="H3" s="4"/>
      <c r="I3" s="4"/>
      <c r="J3" s="4"/>
      <c r="K3" s="4"/>
      <c r="L3" s="4"/>
      <c r="M3" s="4"/>
    </row>
    <row r="4" spans="2:13" ht="18.75">
      <c r="B4" s="57" t="s">
        <v>38</v>
      </c>
      <c r="C4" s="57"/>
      <c r="D4" s="57"/>
      <c r="E4" s="57"/>
      <c r="F4" s="57"/>
      <c r="G4" s="57"/>
      <c r="H4" s="25"/>
      <c r="I4" s="3"/>
      <c r="J4" s="3"/>
      <c r="K4" s="3"/>
      <c r="L4" s="3"/>
      <c r="M4" s="3"/>
    </row>
    <row r="5" spans="2:13" ht="18.75">
      <c r="B5" s="1"/>
      <c r="C5" s="3"/>
      <c r="D5" s="3"/>
      <c r="E5" s="58" t="s">
        <v>41</v>
      </c>
      <c r="F5" s="58"/>
      <c r="G5" s="58"/>
      <c r="H5" s="3"/>
      <c r="I5" s="3"/>
      <c r="J5" s="3"/>
      <c r="K5" s="3"/>
      <c r="L5" s="3"/>
      <c r="M5" s="3"/>
    </row>
    <row r="6" spans="2:13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30" customHeight="1">
      <c r="B7" s="36" t="s">
        <v>1</v>
      </c>
      <c r="C7" s="36" t="s">
        <v>2</v>
      </c>
      <c r="D7" s="36" t="s">
        <v>17</v>
      </c>
      <c r="E7" s="36" t="s">
        <v>3</v>
      </c>
      <c r="F7" s="36" t="s">
        <v>4</v>
      </c>
      <c r="G7" s="36"/>
      <c r="H7" s="36" t="s">
        <v>5</v>
      </c>
      <c r="I7" s="35" t="s">
        <v>6</v>
      </c>
      <c r="J7" s="35"/>
      <c r="K7" s="3"/>
      <c r="L7" s="3"/>
      <c r="M7" s="3"/>
    </row>
    <row r="8" spans="2:13" ht="26.25" customHeight="1">
      <c r="B8" s="36"/>
      <c r="C8" s="36"/>
      <c r="D8" s="36"/>
      <c r="E8" s="36"/>
      <c r="F8" s="36"/>
      <c r="G8" s="36"/>
      <c r="H8" s="36"/>
      <c r="I8" s="35" t="s">
        <v>7</v>
      </c>
      <c r="J8" s="35" t="s">
        <v>8</v>
      </c>
      <c r="K8" s="3"/>
      <c r="L8" s="3"/>
      <c r="M8" s="3"/>
    </row>
    <row r="9" spans="2:13" ht="21.75" customHeight="1">
      <c r="B9" s="36"/>
      <c r="C9" s="36"/>
      <c r="D9" s="36"/>
      <c r="E9" s="36"/>
      <c r="F9" s="36"/>
      <c r="G9" s="36"/>
      <c r="H9" s="36"/>
      <c r="I9" s="35"/>
      <c r="J9" s="35"/>
      <c r="K9" s="3"/>
      <c r="L9" s="3"/>
      <c r="M9" s="3"/>
    </row>
    <row r="10" spans="2:13">
      <c r="B10" s="30">
        <v>1</v>
      </c>
      <c r="C10" s="30">
        <v>2</v>
      </c>
      <c r="D10" s="30">
        <v>3</v>
      </c>
      <c r="E10" s="30">
        <v>4</v>
      </c>
      <c r="F10" s="36">
        <v>5</v>
      </c>
      <c r="G10" s="36"/>
      <c r="H10" s="6">
        <v>6</v>
      </c>
      <c r="I10" s="6">
        <v>7</v>
      </c>
      <c r="J10" s="6">
        <v>8</v>
      </c>
      <c r="K10" s="3"/>
      <c r="L10" s="3"/>
      <c r="M10" s="3"/>
    </row>
    <row r="11" spans="2:13" ht="33" customHeight="1">
      <c r="B11" s="59" t="s">
        <v>16</v>
      </c>
      <c r="C11" s="39" t="s">
        <v>19</v>
      </c>
      <c r="D11" s="45" t="s">
        <v>18</v>
      </c>
      <c r="E11" s="53" t="s">
        <v>31</v>
      </c>
      <c r="F11" s="38" t="s">
        <v>9</v>
      </c>
      <c r="G11" s="38"/>
      <c r="H11" s="6" t="s">
        <v>10</v>
      </c>
      <c r="I11" s="14">
        <v>99.5</v>
      </c>
      <c r="J11" s="15">
        <v>99.5</v>
      </c>
      <c r="K11" s="20"/>
      <c r="L11" s="3"/>
      <c r="M11" s="3"/>
    </row>
    <row r="12" spans="2:13" ht="18" customHeight="1">
      <c r="B12" s="59"/>
      <c r="C12" s="39"/>
      <c r="D12" s="45"/>
      <c r="E12" s="54"/>
      <c r="F12" s="37" t="s">
        <v>20</v>
      </c>
      <c r="G12" s="37"/>
      <c r="H12" s="6" t="s">
        <v>10</v>
      </c>
      <c r="I12" s="7">
        <f>IF(I13=0,0,ROUND(I13/I14*100,2))</f>
        <v>100</v>
      </c>
      <c r="J12" s="8">
        <f>IF(J13=0,0,ROUND(J13/J14*100,2))</f>
        <v>100</v>
      </c>
      <c r="K12" s="3"/>
      <c r="L12" s="3"/>
      <c r="M12" s="3"/>
    </row>
    <row r="13" spans="2:13" ht="78" customHeight="1">
      <c r="B13" s="59"/>
      <c r="C13" s="39"/>
      <c r="D13" s="45"/>
      <c r="E13" s="54"/>
      <c r="F13" s="9"/>
      <c r="G13" s="10" t="s">
        <v>21</v>
      </c>
      <c r="H13" s="17" t="s">
        <v>11</v>
      </c>
      <c r="I13" s="14">
        <v>49</v>
      </c>
      <c r="J13" s="15">
        <v>49</v>
      </c>
      <c r="K13" s="3"/>
      <c r="L13" s="3"/>
      <c r="M13" s="3"/>
    </row>
    <row r="14" spans="2:13" ht="15.75" customHeight="1">
      <c r="B14" s="59"/>
      <c r="C14" s="39"/>
      <c r="D14" s="45"/>
      <c r="E14" s="54"/>
      <c r="F14" s="9"/>
      <c r="G14" s="10" t="s">
        <v>32</v>
      </c>
      <c r="H14" s="17" t="s">
        <v>11</v>
      </c>
      <c r="I14" s="14">
        <v>49</v>
      </c>
      <c r="J14" s="15">
        <v>49</v>
      </c>
      <c r="K14" s="3"/>
      <c r="L14" s="3"/>
      <c r="M14" s="3"/>
    </row>
    <row r="15" spans="2:13" ht="15.75" customHeight="1">
      <c r="B15" s="59"/>
      <c r="C15" s="39"/>
      <c r="D15" s="45"/>
      <c r="E15" s="54"/>
      <c r="F15" s="37" t="s">
        <v>12</v>
      </c>
      <c r="G15" s="37"/>
      <c r="H15" s="6" t="s">
        <v>10</v>
      </c>
      <c r="I15" s="7">
        <f>I12-I11</f>
        <v>0.5</v>
      </c>
      <c r="J15" s="8">
        <f>J12-J11</f>
        <v>0.5</v>
      </c>
      <c r="K15" s="3"/>
      <c r="L15" s="3"/>
      <c r="M15" s="3"/>
    </row>
    <row r="16" spans="2:13" ht="27.75" customHeight="1">
      <c r="B16" s="59"/>
      <c r="C16" s="39"/>
      <c r="D16" s="45"/>
      <c r="E16" s="55"/>
      <c r="F16" s="37" t="s">
        <v>13</v>
      </c>
      <c r="G16" s="37"/>
      <c r="H16" s="17" t="s">
        <v>14</v>
      </c>
      <c r="I16" s="7">
        <f>IF(I12&gt;=I11,1,0)</f>
        <v>1</v>
      </c>
      <c r="J16" s="32" t="s">
        <v>11</v>
      </c>
      <c r="K16" s="3"/>
      <c r="L16" s="3"/>
      <c r="M16" s="3"/>
    </row>
    <row r="17" spans="2:13" ht="27.75" customHeight="1">
      <c r="B17" s="59"/>
      <c r="C17" s="39"/>
      <c r="D17" s="45"/>
      <c r="E17" s="37" t="s">
        <v>33</v>
      </c>
      <c r="F17" s="38" t="s">
        <v>9</v>
      </c>
      <c r="G17" s="38"/>
      <c r="H17" s="6" t="s">
        <v>10</v>
      </c>
      <c r="I17" s="14">
        <v>83.8</v>
      </c>
      <c r="J17" s="15">
        <v>83.8</v>
      </c>
      <c r="K17" s="3"/>
      <c r="L17" s="3"/>
      <c r="M17" s="3"/>
    </row>
    <row r="18" spans="2:13" ht="15" customHeight="1">
      <c r="B18" s="59"/>
      <c r="C18" s="39"/>
      <c r="D18" s="45"/>
      <c r="E18" s="37"/>
      <c r="F18" s="37" t="s">
        <v>20</v>
      </c>
      <c r="G18" s="37"/>
      <c r="H18" s="6" t="s">
        <v>10</v>
      </c>
      <c r="I18" s="7">
        <f>IF(I19=0,0,ROUND(I19/I20*100,2))</f>
        <v>91.76</v>
      </c>
      <c r="J18" s="8">
        <f>IF(J19=0,0,ROUND(J19/J20*100,2))</f>
        <v>88.76</v>
      </c>
      <c r="K18" s="3"/>
      <c r="L18" s="3"/>
      <c r="M18" s="3"/>
    </row>
    <row r="19" spans="2:13" ht="15" customHeight="1">
      <c r="B19" s="59"/>
      <c r="C19" s="39"/>
      <c r="D19" s="45"/>
      <c r="E19" s="37"/>
      <c r="F19" s="9"/>
      <c r="G19" s="10" t="s">
        <v>22</v>
      </c>
      <c r="H19" s="17" t="s">
        <v>11</v>
      </c>
      <c r="I19" s="14">
        <v>5534</v>
      </c>
      <c r="J19" s="15">
        <v>1642</v>
      </c>
      <c r="K19" s="3"/>
      <c r="L19" s="3"/>
      <c r="M19" s="3"/>
    </row>
    <row r="20" spans="2:13" ht="50.25" customHeight="1">
      <c r="B20" s="59"/>
      <c r="C20" s="39"/>
      <c r="D20" s="45"/>
      <c r="E20" s="37"/>
      <c r="F20" s="9"/>
      <c r="G20" s="10" t="s">
        <v>23</v>
      </c>
      <c r="H20" s="17" t="s">
        <v>11</v>
      </c>
      <c r="I20" s="14">
        <v>6031</v>
      </c>
      <c r="J20" s="15">
        <v>1850</v>
      </c>
    </row>
    <row r="21" spans="2:13" ht="15" customHeight="1">
      <c r="B21" s="59"/>
      <c r="C21" s="39"/>
      <c r="D21" s="45"/>
      <c r="E21" s="37"/>
      <c r="F21" s="37" t="s">
        <v>12</v>
      </c>
      <c r="G21" s="37"/>
      <c r="H21" s="6" t="s">
        <v>10</v>
      </c>
      <c r="I21" s="7">
        <f>I18-I17</f>
        <v>7.96</v>
      </c>
      <c r="J21" s="8">
        <f>J18-J17</f>
        <v>4.96</v>
      </c>
    </row>
    <row r="22" spans="2:13" ht="27.75" customHeight="1">
      <c r="B22" s="59"/>
      <c r="C22" s="39"/>
      <c r="D22" s="45"/>
      <c r="E22" s="37"/>
      <c r="F22" s="37" t="s">
        <v>13</v>
      </c>
      <c r="G22" s="37"/>
      <c r="H22" s="17" t="s">
        <v>14</v>
      </c>
      <c r="I22" s="7">
        <f>IF(I18&gt;=I17,1,0)</f>
        <v>1</v>
      </c>
      <c r="J22" s="32" t="s">
        <v>11</v>
      </c>
    </row>
    <row r="23" spans="2:13" ht="26.25" customHeight="1">
      <c r="B23" s="59"/>
      <c r="C23" s="39"/>
      <c r="D23" s="45"/>
      <c r="E23" s="37" t="s">
        <v>24</v>
      </c>
      <c r="F23" s="38" t="s">
        <v>9</v>
      </c>
      <c r="G23" s="38"/>
      <c r="H23" s="6" t="s">
        <v>10</v>
      </c>
      <c r="I23" s="14">
        <v>100</v>
      </c>
      <c r="J23" s="15">
        <v>100</v>
      </c>
    </row>
    <row r="24" spans="2:13" ht="15" customHeight="1">
      <c r="B24" s="59"/>
      <c r="C24" s="39"/>
      <c r="D24" s="45"/>
      <c r="E24" s="37"/>
      <c r="F24" s="37" t="s">
        <v>20</v>
      </c>
      <c r="G24" s="37"/>
      <c r="H24" s="6" t="s">
        <v>10</v>
      </c>
      <c r="I24" s="7">
        <f>IF(I25=0,0,ROUND(I25/I26*100,2))</f>
        <v>100</v>
      </c>
      <c r="J24" s="8">
        <f>IF(J25=0,0,ROUND(J25/J26*100,2))</f>
        <v>100</v>
      </c>
    </row>
    <row r="25" spans="2:13" ht="25.5" customHeight="1">
      <c r="B25" s="59"/>
      <c r="C25" s="39"/>
      <c r="D25" s="45"/>
      <c r="E25" s="37"/>
      <c r="F25" s="11"/>
      <c r="G25" s="10" t="s">
        <v>25</v>
      </c>
      <c r="H25" s="17" t="s">
        <v>11</v>
      </c>
      <c r="I25" s="14">
        <v>22</v>
      </c>
      <c r="J25" s="15">
        <v>22</v>
      </c>
    </row>
    <row r="26" spans="2:13" ht="38.25">
      <c r="B26" s="59"/>
      <c r="C26" s="39"/>
      <c r="D26" s="45"/>
      <c r="E26" s="37"/>
      <c r="F26" s="11"/>
      <c r="G26" s="10" t="s">
        <v>35</v>
      </c>
      <c r="H26" s="17" t="s">
        <v>11</v>
      </c>
      <c r="I26" s="14">
        <v>22</v>
      </c>
      <c r="J26" s="15">
        <v>22</v>
      </c>
    </row>
    <row r="27" spans="2:13" ht="15" customHeight="1">
      <c r="B27" s="59"/>
      <c r="C27" s="39"/>
      <c r="D27" s="45"/>
      <c r="E27" s="37"/>
      <c r="F27" s="37" t="s">
        <v>12</v>
      </c>
      <c r="G27" s="37"/>
      <c r="H27" s="6" t="s">
        <v>10</v>
      </c>
      <c r="I27" s="7">
        <f>I24-I23</f>
        <v>0</v>
      </c>
      <c r="J27" s="8">
        <f>J24-J23</f>
        <v>0</v>
      </c>
    </row>
    <row r="28" spans="2:13" ht="29.25" customHeight="1">
      <c r="B28" s="59"/>
      <c r="C28" s="39"/>
      <c r="D28" s="45"/>
      <c r="E28" s="37"/>
      <c r="F28" s="37" t="s">
        <v>13</v>
      </c>
      <c r="G28" s="37"/>
      <c r="H28" s="17" t="s">
        <v>14</v>
      </c>
      <c r="I28" s="7">
        <f>IF(I24&gt;=I23,1,0)</f>
        <v>1</v>
      </c>
      <c r="J28" s="32" t="s">
        <v>11</v>
      </c>
    </row>
    <row r="29" spans="2:13" ht="25.5" customHeight="1">
      <c r="B29" s="59"/>
      <c r="C29" s="39"/>
      <c r="D29" s="45"/>
      <c r="E29" s="47" t="s">
        <v>26</v>
      </c>
      <c r="F29" s="51" t="s">
        <v>9</v>
      </c>
      <c r="G29" s="51"/>
      <c r="H29" s="31" t="s">
        <v>10</v>
      </c>
      <c r="I29" s="33" t="s">
        <v>34</v>
      </c>
      <c r="J29" s="34" t="s">
        <v>34</v>
      </c>
    </row>
    <row r="30" spans="2:13" ht="15" customHeight="1">
      <c r="B30" s="59"/>
      <c r="C30" s="39"/>
      <c r="D30" s="45"/>
      <c r="E30" s="48"/>
      <c r="F30" s="37" t="s">
        <v>20</v>
      </c>
      <c r="G30" s="37"/>
      <c r="H30" s="6" t="s">
        <v>10</v>
      </c>
      <c r="I30" s="8">
        <f>IF(I31=0,0,ROUND(I31/I32*100,2))</f>
        <v>83.82</v>
      </c>
      <c r="J30" s="8">
        <f>IF(J31=0,0,ROUND(J31/J32*100,2))</f>
        <v>91.15</v>
      </c>
    </row>
    <row r="31" spans="2:13" ht="24.75" customHeight="1">
      <c r="B31" s="59"/>
      <c r="C31" s="39"/>
      <c r="D31" s="45"/>
      <c r="E31" s="48"/>
      <c r="F31" s="9"/>
      <c r="G31" s="10" t="s">
        <v>27</v>
      </c>
      <c r="H31" s="17" t="s">
        <v>11</v>
      </c>
      <c r="I31" s="14">
        <v>285</v>
      </c>
      <c r="J31" s="15">
        <v>103</v>
      </c>
    </row>
    <row r="32" spans="2:13" ht="27" customHeight="1">
      <c r="B32" s="59"/>
      <c r="C32" s="39"/>
      <c r="D32" s="45"/>
      <c r="E32" s="48"/>
      <c r="F32" s="9"/>
      <c r="G32" s="10" t="s">
        <v>28</v>
      </c>
      <c r="H32" s="17" t="s">
        <v>11</v>
      </c>
      <c r="I32" s="14">
        <v>340</v>
      </c>
      <c r="J32" s="15">
        <v>113</v>
      </c>
    </row>
    <row r="33" spans="2:10" ht="15" customHeight="1">
      <c r="B33" s="59"/>
      <c r="C33" s="39"/>
      <c r="D33" s="45"/>
      <c r="E33" s="48"/>
      <c r="F33" s="37" t="s">
        <v>12</v>
      </c>
      <c r="G33" s="37"/>
      <c r="H33" s="6" t="s">
        <v>10</v>
      </c>
      <c r="I33" s="7">
        <f>IF(I30=0,0,I30-50)</f>
        <v>33.82</v>
      </c>
      <c r="J33" s="8">
        <f>IF(J30=0,0,J30-50)</f>
        <v>41.15</v>
      </c>
    </row>
    <row r="34" spans="2:10" ht="28.5" customHeight="1">
      <c r="B34" s="59"/>
      <c r="C34" s="39"/>
      <c r="D34" s="45"/>
      <c r="E34" s="49"/>
      <c r="F34" s="50" t="s">
        <v>13</v>
      </c>
      <c r="G34" s="50"/>
      <c r="H34" s="21" t="s">
        <v>14</v>
      </c>
      <c r="I34" s="22">
        <f>IF(I30&gt;=50,1,I30/50)</f>
        <v>1</v>
      </c>
      <c r="J34" s="23" t="s">
        <v>11</v>
      </c>
    </row>
    <row r="35" spans="2:10" ht="26.25" customHeight="1">
      <c r="B35" s="59"/>
      <c r="C35" s="39"/>
      <c r="D35" s="45"/>
      <c r="E35" s="52" t="s">
        <v>40</v>
      </c>
      <c r="F35" s="38" t="s">
        <v>9</v>
      </c>
      <c r="G35" s="38"/>
      <c r="H35" s="6" t="s">
        <v>10</v>
      </c>
      <c r="I35" s="24">
        <v>100</v>
      </c>
      <c r="J35" s="24">
        <v>100</v>
      </c>
    </row>
    <row r="36" spans="2:10" ht="15" customHeight="1">
      <c r="B36" s="59"/>
      <c r="C36" s="39"/>
      <c r="D36" s="45"/>
      <c r="E36" s="52"/>
      <c r="F36" s="37" t="s">
        <v>20</v>
      </c>
      <c r="G36" s="37"/>
      <c r="H36" s="6" t="s">
        <v>10</v>
      </c>
      <c r="I36" s="7">
        <f>IF(I38=0,IF(I37=0,100,0),ROUND(I37/I38*100,2))</f>
        <v>100</v>
      </c>
      <c r="J36" s="7">
        <f>IF(J37=0,IF(J38=0,100,0),ROUND(J37/J38*100,2))</f>
        <v>100</v>
      </c>
    </row>
    <row r="37" spans="2:10" ht="56.25" customHeight="1">
      <c r="B37" s="59"/>
      <c r="C37" s="39"/>
      <c r="D37" s="45"/>
      <c r="E37" s="52"/>
      <c r="F37" s="9"/>
      <c r="G37" s="12" t="s">
        <v>29</v>
      </c>
      <c r="H37" s="17" t="s">
        <v>11</v>
      </c>
      <c r="I37" s="14">
        <v>0</v>
      </c>
      <c r="J37" s="14">
        <v>0</v>
      </c>
    </row>
    <row r="38" spans="2:10" ht="88.5" customHeight="1">
      <c r="B38" s="59"/>
      <c r="C38" s="39"/>
      <c r="D38" s="45"/>
      <c r="E38" s="52"/>
      <c r="F38" s="9"/>
      <c r="G38" s="12" t="s">
        <v>30</v>
      </c>
      <c r="H38" s="17" t="s">
        <v>11</v>
      </c>
      <c r="I38" s="14">
        <v>0</v>
      </c>
      <c r="J38" s="14">
        <v>0</v>
      </c>
    </row>
    <row r="39" spans="2:10" ht="15" customHeight="1">
      <c r="B39" s="59"/>
      <c r="C39" s="39"/>
      <c r="D39" s="45"/>
      <c r="E39" s="52"/>
      <c r="F39" s="37" t="s">
        <v>12</v>
      </c>
      <c r="G39" s="37"/>
      <c r="H39" s="6" t="s">
        <v>10</v>
      </c>
      <c r="I39" s="7">
        <f>I36-I35</f>
        <v>0</v>
      </c>
      <c r="J39" s="7">
        <f>J36-J35</f>
        <v>0</v>
      </c>
    </row>
    <row r="40" spans="2:10" ht="30" customHeight="1">
      <c r="B40" s="59"/>
      <c r="C40" s="39"/>
      <c r="D40" s="45"/>
      <c r="E40" s="52"/>
      <c r="F40" s="37" t="s">
        <v>13</v>
      </c>
      <c r="G40" s="37"/>
      <c r="H40" s="17" t="s">
        <v>14</v>
      </c>
      <c r="I40" s="27">
        <f>IF(I36&gt;=I35,1,0)</f>
        <v>1</v>
      </c>
      <c r="J40" s="28" t="s">
        <v>14</v>
      </c>
    </row>
    <row r="41" spans="2:10" ht="26.25" customHeight="1">
      <c r="B41" s="59"/>
      <c r="C41" s="39"/>
      <c r="D41" s="45"/>
      <c r="E41" s="41" t="s">
        <v>15</v>
      </c>
      <c r="F41" s="41"/>
      <c r="G41" s="42"/>
      <c r="H41" s="16" t="s">
        <v>14</v>
      </c>
      <c r="I41" s="13">
        <f>ROUND(((I16+I22+I28+I34+I40)/5),2)</f>
        <v>1</v>
      </c>
      <c r="J41" s="18" t="s">
        <v>14</v>
      </c>
    </row>
    <row r="42" spans="2:10">
      <c r="B42" s="59"/>
      <c r="C42" s="39"/>
      <c r="D42" s="45"/>
      <c r="E42" s="61" t="s">
        <v>36</v>
      </c>
      <c r="F42" s="43" t="s">
        <v>39</v>
      </c>
      <c r="G42" s="44"/>
      <c r="H42" s="16" t="s">
        <v>14</v>
      </c>
      <c r="I42" s="13">
        <f>ROUND((I41-(I41*I43*0.05)),2)</f>
        <v>1</v>
      </c>
      <c r="J42" s="18" t="s">
        <v>14</v>
      </c>
    </row>
    <row r="43" spans="2:10" ht="25.5">
      <c r="B43" s="60"/>
      <c r="C43" s="40"/>
      <c r="D43" s="46"/>
      <c r="E43" s="62"/>
      <c r="F43" s="29"/>
      <c r="G43" s="12" t="s">
        <v>37</v>
      </c>
      <c r="H43" s="16" t="s">
        <v>11</v>
      </c>
      <c r="I43" s="26">
        <v>0</v>
      </c>
      <c r="J43" s="18" t="s">
        <v>14</v>
      </c>
    </row>
  </sheetData>
  <mergeCells count="44">
    <mergeCell ref="E11:E16"/>
    <mergeCell ref="H2:J2"/>
    <mergeCell ref="F16:G16"/>
    <mergeCell ref="B4:G4"/>
    <mergeCell ref="E5:G5"/>
    <mergeCell ref="F12:G12"/>
    <mergeCell ref="D7:D9"/>
    <mergeCell ref="F11:G11"/>
    <mergeCell ref="B11:B43"/>
    <mergeCell ref="E42:E43"/>
    <mergeCell ref="F40:G40"/>
    <mergeCell ref="E17:E22"/>
    <mergeCell ref="F27:G27"/>
    <mergeCell ref="F29:G29"/>
    <mergeCell ref="F23:G23"/>
    <mergeCell ref="F17:G17"/>
    <mergeCell ref="E35:E40"/>
    <mergeCell ref="F21:G21"/>
    <mergeCell ref="E29:E34"/>
    <mergeCell ref="F24:G24"/>
    <mergeCell ref="F22:G22"/>
    <mergeCell ref="F34:G34"/>
    <mergeCell ref="F30:G30"/>
    <mergeCell ref="F39:G39"/>
    <mergeCell ref="F36:G36"/>
    <mergeCell ref="F15:G15"/>
    <mergeCell ref="F35:G35"/>
    <mergeCell ref="B7:B9"/>
    <mergeCell ref="F7:G9"/>
    <mergeCell ref="F10:G10"/>
    <mergeCell ref="C11:C43"/>
    <mergeCell ref="C7:C9"/>
    <mergeCell ref="E7:E9"/>
    <mergeCell ref="E41:G41"/>
    <mergeCell ref="F42:G42"/>
    <mergeCell ref="D11:D43"/>
    <mergeCell ref="F28:G28"/>
    <mergeCell ref="F33:G33"/>
    <mergeCell ref="E23:E28"/>
    <mergeCell ref="I7:J7"/>
    <mergeCell ref="J8:J9"/>
    <mergeCell ref="H7:H9"/>
    <mergeCell ref="I8:I9"/>
    <mergeCell ref="F18:G1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1.5 Реализация основных общеобр</vt:lpstr>
    </vt:vector>
  </TitlesOfParts>
  <Company>НОУ "ПРАЙМ-СЕРВИС"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sng</dc:creator>
  <cp:lastModifiedBy>SYSTEM</cp:lastModifiedBy>
  <dcterms:created xsi:type="dcterms:W3CDTF">2014-06-16T06:27:45Z</dcterms:created>
  <dcterms:modified xsi:type="dcterms:W3CDTF">2021-03-22T06:59:02Z</dcterms:modified>
</cp:coreProperties>
</file>